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420" windowWidth="20730" windowHeight="7365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2">'Лист2'!$2:$13</definedName>
    <definedName name="_xlnm.Print_Titles" localSheetId="1">'Лист3'!$2:$6</definedName>
  </definedNames>
  <calcPr fullCalcOnLoad="1"/>
</workbook>
</file>

<file path=xl/sharedStrings.xml><?xml version="1.0" encoding="utf-8"?>
<sst xmlns="http://schemas.openxmlformats.org/spreadsheetml/2006/main" count="262" uniqueCount="196">
  <si>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</si>
  <si>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</si>
  <si>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</si>
  <si>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</si>
  <si>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</si>
  <si>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</si>
  <si>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</si>
  <si>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</si>
  <si>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</si>
  <si>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</si>
  <si>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</si>
  <si>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</si>
  <si>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</si>
  <si>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</si>
  <si>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</si>
  <si>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</si>
  <si>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</si>
  <si>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</si>
  <si>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</si>
  <si>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</si>
  <si>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</si>
  <si>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</si>
  <si>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</si>
  <si>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</si>
  <si>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</si>
  <si>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</si>
  <si>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</si>
  <si>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</si>
  <si>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</si>
  <si>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</si>
  <si>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</si>
  <si>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</si>
  <si>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</si>
  <si>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</si>
  <si>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</si>
  <si>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</si>
  <si>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</si>
  <si>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</si>
  <si>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</si>
  <si>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</si>
  <si>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</si>
  <si>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</si>
  <si>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</si>
  <si>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</si>
  <si>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</si>
  <si>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</si>
  <si>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</si>
  <si>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</si>
  <si>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</si>
  <si>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</si>
  <si>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</si>
  <si>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</si>
  <si>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</si>
  <si>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</si>
  <si>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</si>
  <si>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</si>
  <si>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</si>
  <si>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</si>
  <si>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</si>
  <si>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</si>
  <si>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</si>
  <si>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</si>
  <si>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</si>
  <si>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</si>
  <si>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</si>
  <si>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</si>
  <si>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</si>
  <si>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</si>
  <si>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</si>
  <si>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</si>
  <si>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</si>
  <si>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</si>
  <si>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</si>
  <si>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</si>
  <si>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</si>
  <si>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</si>
  <si>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</si>
  <si>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</si>
  <si>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</si>
  <si>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</si>
  <si>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</si>
  <si>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</si>
  <si>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</si>
  <si>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</si>
  <si>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</si>
  <si>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</si>
  <si>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</si>
  <si>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</si>
  <si>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</si>
  <si>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</si>
  <si>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</si>
  <si>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</si>
  <si>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</si>
  <si>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</si>
  <si>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</si>
  <si>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</si>
  <si>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</si>
  <si>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</si>
  <si>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</si>
  <si>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</si>
  <si>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</si>
  <si>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</si>
  <si>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</si>
  <si>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</si>
  <si>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</si>
  <si>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</si>
  <si>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</si>
  <si>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</si>
  <si>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</si>
  <si>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</si>
  <si>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</si>
  <si>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</si>
  <si>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</si>
  <si>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</si>
  <si>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</si>
  <si>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</si>
  <si>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</si>
  <si>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</si>
  <si>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</si>
  <si>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</si>
  <si>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</si>
  <si>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</si>
  <si>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</si>
  <si>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</si>
  <si>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</si>
  <si>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</si>
  <si>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</si>
  <si>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</si>
  <si>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</si>
  <si>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</si>
  <si>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</si>
  <si>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</si>
  <si>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</si>
  <si>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Т.В Кучиц</t>
  </si>
  <si>
    <t>Министерство тарифного регулирования и энергетики Челябинской области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</si>
  <si>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</si>
  <si>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</si>
  <si>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1 .2</t>
  </si>
  <si>
    <t xml:space="preserve"> 1 .1</t>
  </si>
  <si>
    <t>Создание систем противоаварийной и режимной автоматики</t>
  </si>
  <si>
    <t>Объект 1</t>
  </si>
  <si>
    <t>Объект 2</t>
  </si>
  <si>
    <t>….</t>
  </si>
  <si>
    <t xml:space="preserve"> 1 .3</t>
  </si>
  <si>
    <t>Создание систем телемеханики и связи</t>
  </si>
  <si>
    <t xml:space="preserve"> 1 .4</t>
  </si>
  <si>
    <t>Установка устройств регулирования напряжения и компенсации реактивной мощности</t>
  </si>
  <si>
    <t>Новое строительство</t>
  </si>
  <si>
    <t xml:space="preserve"> 2. 1</t>
  </si>
  <si>
    <t xml:space="preserve"> 2. 2</t>
  </si>
  <si>
    <t>Прочее новое строительство</t>
  </si>
  <si>
    <t>Оплата процентов за привлеченные кредитные ресурсы</t>
  </si>
  <si>
    <t>млн.р</t>
  </si>
  <si>
    <t>Министр МТР и Э  Челябинской области</t>
  </si>
  <si>
    <t>ОАО "Челябинская электросетевая компания"</t>
  </si>
  <si>
    <t>2015</t>
  </si>
  <si>
    <t>Постановление ГК "ЕТО Челябинской области" №29/10 от 09.08.2013</t>
  </si>
  <si>
    <t>Инвестиционная программа, 09.08.2013</t>
  </si>
  <si>
    <t>Генеральный директор</t>
  </si>
  <si>
    <t>А.В. Меньшаков</t>
  </si>
  <si>
    <t>015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</si>
  <si>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</si>
  <si>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</si>
  <si>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март,2015</t>
  </si>
  <si>
    <t>Электроснабжение ж.д. ул.Энергетиков, 5 ИП Л.С.Баландина</t>
  </si>
  <si>
    <t>Электроснабжение ж.д. ул.Дзержинского, 130 ООО "Позитив"</t>
  </si>
  <si>
    <t>2015г.</t>
  </si>
  <si>
    <t>на 01.01.2015</t>
  </si>
  <si>
    <t>мероприятия, 2015 год</t>
  </si>
  <si>
    <t>2015г.), млн руб. без НДС</t>
  </si>
  <si>
    <t>октября</t>
  </si>
  <si>
    <t>на 30.09.2015</t>
  </si>
  <si>
    <t>(III кв. 2015г.)</t>
  </si>
  <si>
    <t>Электроснабжение ж.д. № 13 ф.л. Е.Б. Юзюмова пос. Ю.Кузнечиха г.Кыштым</t>
  </si>
  <si>
    <t>Электроснабжение абонентов г. Кыштым пос.Слюдорудник: ул. Горная, 39 ф.л.В.С.Кузменко; СНТ "Горняк" уч. 573 ф.л. С.Г.Шампаров; ул. Проезжая ж.д. № 39 кв.2 ф.л. О.И. Шатоба</t>
  </si>
  <si>
    <t>Электроснабжение абонентов г. Кыштым пос. Тайгинка: ул. Шишкина, 8 ф.л. Святцева О.В.; ул.Жданова 26 ф.л. Сорока А.о., О.А.; ул. Восточная, 1 ф.л. Маркин А.В.</t>
  </si>
  <si>
    <t>Электроснабжение абонентов г.Кыштым ул. Ясная: ж.д. № 28 ф.л. Каримов Р.Ж.; ж.д. № 20 ф.л. Алеяновы А.С., С.А., Степонян З.А.</t>
  </si>
  <si>
    <t>Электроснабжение абонентов пос. Новосинеглазово квартал ЧРУМНПП: уч. № 145 ф.л. В.Уханев; уч. № 18 ф.л. А.М.Бобылев, ф.л. А.А.Ахметова; уч. № 151 ф.л. В.В.Комаров</t>
  </si>
  <si>
    <t>Электроснабжение абонентов сад "Лесная поляна-1": уч. 72 ф.л. В.В.Краев, уч. № 179 ф.л. В.Г. Шереметов, уч. № 215 ф.л. А.В.Гладкова, уч. № 197  ф.л. В.В.Рыжков</t>
  </si>
  <si>
    <t>Электроснабжение абонента Е.В.Плехова г. Кыштым ул. Толстого , 55</t>
  </si>
  <si>
    <t>Электроснабжение абонентов ст. Чурилово: уч. № 25 Ф.Л. Л.М. Логунова, уч. № 12 ф.л. У.А.Мурзин</t>
  </si>
  <si>
    <t>Электроснабжение абонентов СНТ "Кузнец-1" уч. 166 ф.л. В.А.Першин, уч. 108 ф.л. А.А.Чистякова, уч. 90 ф.л. А.Б.Курбатов, уч.20 ф.л. Т.У.Сагдинова, уч. 56 ф.л. Л.В.Падерина, уч. 577 ф.л. Л.С. Завьялова</t>
  </si>
  <si>
    <t>Электроснабжение абонентов СНТ Старосмолинский каменный карьер уч. 406 ф.л. И.В.Дунюшкина, уч. 180 ф.л. К.Н.Борисов, уч. № 93. ф.л. Путилов, уч. 403 ф.л. Е.В.Смолина, уч. 408 ф.л. А.М.Ермоц, уч. 118 ф.л. А.Е.Ярушин</t>
  </si>
  <si>
    <t>Электроснабжение абонентов ул. Воробьева г. Челябинск: № 23 ф.л. Э.М.Мамедов, № 24+ ф.л. Н.И.Юдина, №42 ф.л. Грехов, № 4 ф.л. В.К.Терентьев, уч. 2  ф.л. Е.А.Манакова, А.В.Манаков</t>
  </si>
  <si>
    <t>Электроснабжение ф.л. Н.В. Плаксина ул. Абразивная,2 г. Кыштым</t>
  </si>
  <si>
    <t>Электроснабжение ф.л. Баторшин О.Ш.г.Кыштым ул. Суслова, 13</t>
  </si>
  <si>
    <t>Электроснабжение абонентов д. Чурилово ул. Степная, 13 ф.л. Бобыкин В.А., ул. Степная, 6 ф.л. Р.Н.Юревич</t>
  </si>
  <si>
    <t xml:space="preserve">Электроснабжение абонентов пос.  Интернационалист: уч. 187 ф.л. Г.М.Пястолов; уч. 78 Р.М.Калимуллин, уч. 235 ф.л. П.Г.мальцев,  уч. № 4 ф.л. Д.О. Новиков </t>
  </si>
  <si>
    <t>Электроснабжение абонентов пос. Интернационалист Сосновского р-на: ул. Киевская , 224А ф.л. И.Э.Реннер, уч. № 1 ф.л. С.М.Сиренко; ул. Западная, 236 ф.л. Л.Н. Гребенщиков. № 237 ф.л. В.М.Филипенков, уч. 6А ф.л. В..Чесноков,  уч. 210 ф.л. С.М.Климова,; ул. Свободы 16 ф.л. И.В.Кузьменко.</t>
  </si>
  <si>
    <t>Электроснабжение абонентов пос. Смолино ул. Первомайская ж.д. № 22 ф.л. А.Л.Меньшиков, ж.д. № 23 А.Л.Меньшиков</t>
  </si>
  <si>
    <t>Электроснабжение абонентов г. Кыштым ус. Сосновая: уч. 254 ф.л. Л.Р. Ускова, уч. 248 ф.л. Е.В.Плехов, уч, № 3 ф.л. И.А.Агарков</t>
  </si>
  <si>
    <t xml:space="preserve">Электроснабжение абонентов Сосновский р-н пос. Терема: уч. 60 ф.л. Н.Л.Будина, уч. 11 ф.л. Р.М.Валеев, уч. 99 Ф.л.Е.А.Полянская, уч. 71 ф.л. П.А.Лесников, уч. 20 ф.л. И.К. Гаитов, уч. 113 ф.л. С.И.Созыкин, уч. 112 ф.л. А.А.Ионина, уч. 222 А ф.л. А.А.Чвало, уч. 146-147 ф.л. М.В.Зубков </t>
  </si>
  <si>
    <t>Электроснабжение абонентовСосновский р-н пос. Терема: уч. 153 ф.л. Д.В.Губанов, уч. № 160 ф.л. В.А.Мамаев, уч. 136 ф.л. Б.Т.Миров, уч. 173 ф.л. И.А.Бурова, уч. 138 ф.л. И.В.Кулик, уч. 245 ф.л. Р.К.Трубникова, уч. 180 ф.л. О.М.Трофимчук, уч. № 189 ф.л. К.В. Мамаев</t>
  </si>
  <si>
    <t>август,2015</t>
  </si>
  <si>
    <t>июль,2015</t>
  </si>
  <si>
    <t>сентябрь,2015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</si>
</sst>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6" fontId="12" fillId="0" borderId="17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8" xfId="0" applyNumberFormat="1" applyFont="1" applyBorder="1" applyAlignment="1">
      <alignment horizontal="left" vertical="center"/>
    </xf>
    <xf numFmtId="16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16" fontId="1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right" vertical="center"/>
    </xf>
    <xf numFmtId="9" fontId="3" fillId="0" borderId="2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tabSelected="1" zoomScalePageLayoutView="0" workbookViewId="0" topLeftCell="A16">
      <selection activeCell="CE33" sqref="CE33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20" t="s">
        <v>153</v>
      </c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</row>
    <row r="7" spans="65:99" s="5" customFormat="1" ht="10.5">
      <c r="BM7" s="19" t="s">
        <v>4</v>
      </c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</row>
    <row r="8" spans="65:99" ht="15.75"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6"/>
      <c r="CA8" s="6"/>
      <c r="CB8" s="20" t="s">
        <v>133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9" spans="65:99" s="5" customFormat="1" ht="10.5">
      <c r="BM9" s="17" t="s">
        <v>5</v>
      </c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7"/>
      <c r="CA9" s="7"/>
      <c r="CB9" s="17" t="s">
        <v>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ht="15.75">
      <c r="CU10" s="2" t="s">
        <v>7</v>
      </c>
    </row>
    <row r="14" spans="14:86" s="8" customFormat="1" ht="18.75">
      <c r="N14" s="9" t="s">
        <v>10</v>
      </c>
      <c r="W14" s="24" t="s">
        <v>154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23:86" s="5" customFormat="1" ht="10.5">
      <c r="W15" s="19" t="s">
        <v>11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</row>
    <row r="16" spans="1:99" s="8" customFormat="1" ht="18.7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</row>
    <row r="17" spans="1:99" s="8" customFormat="1" ht="18.7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</row>
    <row r="20" spans="1:25" ht="15.75">
      <c r="A20" s="1" t="s">
        <v>12</v>
      </c>
      <c r="C20" s="20">
        <v>3</v>
      </c>
      <c r="D20" s="20"/>
      <c r="E20" s="20"/>
      <c r="F20" s="20"/>
      <c r="G20" s="20"/>
      <c r="H20" s="20"/>
      <c r="I20" s="20"/>
      <c r="J20" s="20"/>
      <c r="K20" s="20"/>
      <c r="L20" s="20"/>
      <c r="M20" s="1" t="s">
        <v>13</v>
      </c>
      <c r="S20" s="10" t="s">
        <v>15</v>
      </c>
      <c r="T20" s="22" t="s">
        <v>160</v>
      </c>
      <c r="U20" s="22"/>
      <c r="V20" s="22"/>
      <c r="W20" s="22"/>
      <c r="X20" s="22"/>
      <c r="Y20" s="1" t="s">
        <v>16</v>
      </c>
    </row>
    <row r="21" s="5" customFormat="1" ht="10.5"/>
    <row r="22" spans="1:13" ht="15.75">
      <c r="A22" s="1" t="s">
        <v>12</v>
      </c>
      <c r="C22" s="20">
        <v>2015</v>
      </c>
      <c r="D22" s="20"/>
      <c r="E22" s="20"/>
      <c r="F22" s="20"/>
      <c r="G22" s="20"/>
      <c r="H22" s="20"/>
      <c r="I22" s="20"/>
      <c r="J22" s="20"/>
      <c r="K22" s="20"/>
      <c r="L22" s="20"/>
      <c r="M22" s="1" t="s">
        <v>14</v>
      </c>
    </row>
    <row r="23" s="5" customFormat="1" ht="10.5"/>
    <row r="24" spans="2:99" ht="29.25" customHeight="1">
      <c r="B24" s="2" t="s">
        <v>17</v>
      </c>
      <c r="C24" s="20">
        <v>8</v>
      </c>
      <c r="D24" s="20"/>
      <c r="E24" s="20"/>
      <c r="F24" s="1" t="s">
        <v>18</v>
      </c>
      <c r="H24" s="20" t="s">
        <v>170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X24" s="10"/>
      <c r="Y24" s="22" t="s">
        <v>155</v>
      </c>
      <c r="Z24" s="22"/>
      <c r="AA24" s="22"/>
      <c r="AB24" s="22"/>
      <c r="AC24" s="22"/>
      <c r="AD24" s="1" t="s">
        <v>16</v>
      </c>
      <c r="AW24" s="2" t="s">
        <v>20</v>
      </c>
      <c r="AX24" s="18" t="s">
        <v>134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8:99" s="5" customFormat="1" ht="10.5">
      <c r="H25" s="17" t="s">
        <v>19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X25" s="19" t="s">
        <v>21</v>
      </c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</row>
    <row r="28" spans="1:99" s="11" customFormat="1" ht="15.75" customHeight="1">
      <c r="A28" s="11" t="s">
        <v>22</v>
      </c>
      <c r="AT28" s="16"/>
      <c r="AU28" s="16"/>
      <c r="AV28" s="21" t="s">
        <v>156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="5" customFormat="1" ht="10.5"/>
    <row r="30" ht="15.75">
      <c r="A30" s="1" t="s">
        <v>23</v>
      </c>
    </row>
    <row r="31" spans="1:99" ht="15.75">
      <c r="A31" s="1" t="s">
        <v>24</v>
      </c>
      <c r="V31" s="20" t="s">
        <v>157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8"/>
  <sheetViews>
    <sheetView zoomScale="120" zoomScaleNormal="120" zoomScalePageLayoutView="0" workbookViewId="0" topLeftCell="A1">
      <selection activeCell="BH15" sqref="BH15:BQ15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16384" width="1.37890625" style="1" customWidth="1"/>
  </cols>
  <sheetData>
    <row r="1" spans="62:99" s="13" customFormat="1" ht="12">
      <c r="BJ1" s="13">
        <v>9.026146</v>
      </c>
      <c r="CU1" s="12" t="s">
        <v>80</v>
      </c>
    </row>
    <row r="2" spans="1:99" s="14" customFormat="1" ht="12.75" customHeight="1">
      <c r="A2" s="32" t="s">
        <v>81</v>
      </c>
      <c r="B2" s="33"/>
      <c r="C2" s="33"/>
      <c r="D2" s="33"/>
      <c r="E2" s="33"/>
      <c r="F2" s="34"/>
      <c r="G2" s="57" t="s">
        <v>82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32" t="s">
        <v>86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4"/>
      <c r="BR2" s="51" t="s">
        <v>83</v>
      </c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3"/>
      <c r="CL2" s="57" t="s">
        <v>44</v>
      </c>
      <c r="CM2" s="57"/>
      <c r="CN2" s="57"/>
      <c r="CO2" s="57"/>
      <c r="CP2" s="57"/>
      <c r="CQ2" s="57"/>
      <c r="CR2" s="57"/>
      <c r="CS2" s="57"/>
      <c r="CT2" s="57"/>
      <c r="CU2" s="57"/>
    </row>
    <row r="3" spans="1:99" s="14" customFormat="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5" t="s">
        <v>169</v>
      </c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7"/>
      <c r="BR3" s="54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6"/>
      <c r="CL3" s="31" t="s">
        <v>45</v>
      </c>
      <c r="CM3" s="31"/>
      <c r="CN3" s="31"/>
      <c r="CO3" s="31"/>
      <c r="CP3" s="31"/>
      <c r="CQ3" s="31"/>
      <c r="CR3" s="31"/>
      <c r="CS3" s="31"/>
      <c r="CT3" s="31"/>
      <c r="CU3" s="31"/>
    </row>
    <row r="4" spans="1:99" s="14" customFormat="1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0" t="s">
        <v>85</v>
      </c>
      <c r="AY4" s="30"/>
      <c r="AZ4" s="30"/>
      <c r="BA4" s="30"/>
      <c r="BB4" s="30"/>
      <c r="BC4" s="30"/>
      <c r="BD4" s="30"/>
      <c r="BE4" s="30"/>
      <c r="BF4" s="30"/>
      <c r="BG4" s="30"/>
      <c r="BH4" s="30" t="s">
        <v>84</v>
      </c>
      <c r="BI4" s="30"/>
      <c r="BJ4" s="30"/>
      <c r="BK4" s="30"/>
      <c r="BL4" s="30"/>
      <c r="BM4" s="30"/>
      <c r="BN4" s="30"/>
      <c r="BO4" s="30"/>
      <c r="BP4" s="30"/>
      <c r="BQ4" s="30"/>
      <c r="BR4" s="31" t="s">
        <v>132</v>
      </c>
      <c r="BS4" s="31"/>
      <c r="BT4" s="31"/>
      <c r="BU4" s="31"/>
      <c r="BV4" s="31"/>
      <c r="BW4" s="31"/>
      <c r="BX4" s="31"/>
      <c r="BY4" s="31"/>
      <c r="BZ4" s="31"/>
      <c r="CA4" s="31"/>
      <c r="CB4" s="31" t="s">
        <v>43</v>
      </c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</row>
    <row r="5" spans="1:99" s="14" customFormat="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 t="s">
        <v>167</v>
      </c>
      <c r="AY5" s="31"/>
      <c r="AZ5" s="31"/>
      <c r="BA5" s="31"/>
      <c r="BB5" s="31"/>
      <c r="BC5" s="31"/>
      <c r="BD5" s="31"/>
      <c r="BE5" s="31"/>
      <c r="BF5" s="31"/>
      <c r="BG5" s="31"/>
      <c r="BH5" s="31" t="s">
        <v>171</v>
      </c>
      <c r="BI5" s="31"/>
      <c r="BJ5" s="31"/>
      <c r="BK5" s="31"/>
      <c r="BL5" s="31"/>
      <c r="BM5" s="31"/>
      <c r="BN5" s="31"/>
      <c r="BO5" s="31"/>
      <c r="BP5" s="31"/>
      <c r="BQ5" s="31"/>
      <c r="BR5" s="31" t="s">
        <v>64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</row>
    <row r="6" spans="1:99" s="14" customFormat="1" ht="12.75">
      <c r="A6" s="25"/>
      <c r="B6" s="25"/>
      <c r="C6" s="25"/>
      <c r="D6" s="25"/>
      <c r="E6" s="25"/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>
        <v>2</v>
      </c>
      <c r="AY6" s="25"/>
      <c r="AZ6" s="25"/>
      <c r="BA6" s="25"/>
      <c r="BB6" s="25"/>
      <c r="BC6" s="25"/>
      <c r="BD6" s="25"/>
      <c r="BE6" s="25"/>
      <c r="BF6" s="25"/>
      <c r="BG6" s="25"/>
      <c r="BH6" s="25">
        <v>3</v>
      </c>
      <c r="BI6" s="25"/>
      <c r="BJ6" s="25"/>
      <c r="BK6" s="25"/>
      <c r="BL6" s="25"/>
      <c r="BM6" s="25"/>
      <c r="BN6" s="25"/>
      <c r="BO6" s="25"/>
      <c r="BP6" s="25"/>
      <c r="BQ6" s="25"/>
      <c r="BR6" s="25">
        <v>4</v>
      </c>
      <c r="BS6" s="25"/>
      <c r="BT6" s="25"/>
      <c r="BU6" s="25"/>
      <c r="BV6" s="25"/>
      <c r="BW6" s="25"/>
      <c r="BX6" s="25"/>
      <c r="BY6" s="25"/>
      <c r="BZ6" s="25"/>
      <c r="CA6" s="25"/>
      <c r="CB6" s="25">
        <v>5</v>
      </c>
      <c r="CC6" s="25"/>
      <c r="CD6" s="25"/>
      <c r="CE6" s="25"/>
      <c r="CF6" s="25"/>
      <c r="CG6" s="25"/>
      <c r="CH6" s="25"/>
      <c r="CI6" s="25"/>
      <c r="CJ6" s="25"/>
      <c r="CK6" s="25"/>
      <c r="CL6" s="25">
        <v>6</v>
      </c>
      <c r="CM6" s="25"/>
      <c r="CN6" s="25"/>
      <c r="CO6" s="25"/>
      <c r="CP6" s="25"/>
      <c r="CQ6" s="25"/>
      <c r="CR6" s="25"/>
      <c r="CS6" s="25"/>
      <c r="CT6" s="25"/>
      <c r="CU6" s="25"/>
    </row>
    <row r="7" spans="1:99" s="14" customFormat="1" ht="15" customHeight="1">
      <c r="A7" s="59"/>
      <c r="B7" s="59"/>
      <c r="C7" s="59"/>
      <c r="D7" s="59"/>
      <c r="E7" s="59"/>
      <c r="F7" s="59"/>
      <c r="G7" s="62" t="s">
        <v>87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4"/>
      <c r="AX7" s="26">
        <f>15703.47/1000</f>
        <v>15.70347</v>
      </c>
      <c r="AY7" s="27"/>
      <c r="AZ7" s="27"/>
      <c r="BA7" s="27"/>
      <c r="BB7" s="27"/>
      <c r="BC7" s="27"/>
      <c r="BD7" s="27"/>
      <c r="BE7" s="27"/>
      <c r="BF7" s="27"/>
      <c r="BG7" s="28"/>
      <c r="BH7" s="38">
        <f>(9.026146/1.18)</f>
        <v>7.649276271186442</v>
      </c>
      <c r="BI7" s="39"/>
      <c r="BJ7" s="39"/>
      <c r="BK7" s="39"/>
      <c r="BL7" s="39"/>
      <c r="BM7" s="39"/>
      <c r="BN7" s="39"/>
      <c r="BO7" s="39"/>
      <c r="BP7" s="39"/>
      <c r="BQ7" s="40"/>
      <c r="BR7" s="25">
        <v>0</v>
      </c>
      <c r="BS7" s="25"/>
      <c r="BT7" s="25"/>
      <c r="BU7" s="25"/>
      <c r="BV7" s="25"/>
      <c r="BW7" s="25"/>
      <c r="BX7" s="25"/>
      <c r="BY7" s="25"/>
      <c r="BZ7" s="25"/>
      <c r="CA7" s="25"/>
      <c r="CB7" s="48">
        <v>0</v>
      </c>
      <c r="CC7" s="49"/>
      <c r="CD7" s="49"/>
      <c r="CE7" s="49"/>
      <c r="CF7" s="49"/>
      <c r="CG7" s="49"/>
      <c r="CH7" s="49"/>
      <c r="CI7" s="49"/>
      <c r="CJ7" s="49"/>
      <c r="CK7" s="50"/>
      <c r="CL7" s="58"/>
      <c r="CM7" s="58"/>
      <c r="CN7" s="58"/>
      <c r="CO7" s="58"/>
      <c r="CP7" s="58"/>
      <c r="CQ7" s="58"/>
      <c r="CR7" s="58"/>
      <c r="CS7" s="58"/>
      <c r="CT7" s="58"/>
      <c r="CU7" s="58"/>
    </row>
    <row r="8" spans="1:99" s="14" customFormat="1" ht="15" customHeight="1">
      <c r="A8" s="41" t="s">
        <v>91</v>
      </c>
      <c r="B8" s="41"/>
      <c r="C8" s="41"/>
      <c r="D8" s="41"/>
      <c r="E8" s="41"/>
      <c r="F8" s="41"/>
      <c r="G8" s="43" t="s">
        <v>88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26">
        <f>15703.47/1000</f>
        <v>15.70347</v>
      </c>
      <c r="AY8" s="27"/>
      <c r="AZ8" s="27"/>
      <c r="BA8" s="27"/>
      <c r="BB8" s="27"/>
      <c r="BC8" s="27"/>
      <c r="BD8" s="27"/>
      <c r="BE8" s="27"/>
      <c r="BF8" s="27"/>
      <c r="BG8" s="28"/>
      <c r="BH8" s="38">
        <f>(9.026146/1.18)</f>
        <v>7.649276271186442</v>
      </c>
      <c r="BI8" s="39"/>
      <c r="BJ8" s="39"/>
      <c r="BK8" s="39"/>
      <c r="BL8" s="39"/>
      <c r="BM8" s="39"/>
      <c r="BN8" s="39"/>
      <c r="BO8" s="39"/>
      <c r="BP8" s="39"/>
      <c r="BQ8" s="40"/>
      <c r="BR8" s="25">
        <v>0</v>
      </c>
      <c r="BS8" s="25"/>
      <c r="BT8" s="25"/>
      <c r="BU8" s="25"/>
      <c r="BV8" s="25"/>
      <c r="BW8" s="25"/>
      <c r="BX8" s="25"/>
      <c r="BY8" s="25"/>
      <c r="BZ8" s="25"/>
      <c r="CA8" s="25"/>
      <c r="CB8" s="48">
        <v>0</v>
      </c>
      <c r="CC8" s="49"/>
      <c r="CD8" s="49"/>
      <c r="CE8" s="49"/>
      <c r="CF8" s="49"/>
      <c r="CG8" s="49"/>
      <c r="CH8" s="49"/>
      <c r="CI8" s="49"/>
      <c r="CJ8" s="49"/>
      <c r="CK8" s="50"/>
      <c r="CL8" s="29"/>
      <c r="CM8" s="29"/>
      <c r="CN8" s="29"/>
      <c r="CO8" s="29"/>
      <c r="CP8" s="29"/>
      <c r="CQ8" s="29"/>
      <c r="CR8" s="29"/>
      <c r="CS8" s="29"/>
      <c r="CT8" s="29"/>
      <c r="CU8" s="29"/>
    </row>
    <row r="9" spans="1:99" s="14" customFormat="1" ht="15" customHeight="1">
      <c r="A9" s="59" t="s">
        <v>92</v>
      </c>
      <c r="B9" s="59"/>
      <c r="C9" s="59"/>
      <c r="D9" s="59"/>
      <c r="E9" s="59"/>
      <c r="F9" s="59"/>
      <c r="G9" s="65" t="s">
        <v>89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7"/>
      <c r="AX9" s="26">
        <f>15703.47/1000</f>
        <v>15.70347</v>
      </c>
      <c r="AY9" s="27"/>
      <c r="AZ9" s="27"/>
      <c r="BA9" s="27"/>
      <c r="BB9" s="27"/>
      <c r="BC9" s="27"/>
      <c r="BD9" s="27"/>
      <c r="BE9" s="27"/>
      <c r="BF9" s="27"/>
      <c r="BG9" s="28"/>
      <c r="BH9" s="38">
        <f>(9.026146/1.18)</f>
        <v>7.649276271186442</v>
      </c>
      <c r="BI9" s="39"/>
      <c r="BJ9" s="39"/>
      <c r="BK9" s="39"/>
      <c r="BL9" s="39"/>
      <c r="BM9" s="39"/>
      <c r="BN9" s="39"/>
      <c r="BO9" s="39"/>
      <c r="BP9" s="39"/>
      <c r="BQ9" s="40"/>
      <c r="BR9" s="25">
        <v>0</v>
      </c>
      <c r="BS9" s="25"/>
      <c r="BT9" s="25"/>
      <c r="BU9" s="25"/>
      <c r="BV9" s="25"/>
      <c r="BW9" s="25"/>
      <c r="BX9" s="25"/>
      <c r="BY9" s="25"/>
      <c r="BZ9" s="25"/>
      <c r="CA9" s="25"/>
      <c r="CB9" s="48">
        <v>0</v>
      </c>
      <c r="CC9" s="49"/>
      <c r="CD9" s="49"/>
      <c r="CE9" s="49"/>
      <c r="CF9" s="49"/>
      <c r="CG9" s="49"/>
      <c r="CH9" s="49"/>
      <c r="CI9" s="49"/>
      <c r="CJ9" s="49"/>
      <c r="CK9" s="50"/>
      <c r="CL9" s="58"/>
      <c r="CM9" s="58"/>
      <c r="CN9" s="58"/>
      <c r="CO9" s="58"/>
      <c r="CP9" s="58"/>
      <c r="CQ9" s="58"/>
      <c r="CR9" s="58"/>
      <c r="CS9" s="58"/>
      <c r="CT9" s="58"/>
      <c r="CU9" s="58"/>
    </row>
    <row r="10" spans="1:99" s="14" customFormat="1" ht="15" customHeight="1">
      <c r="A10" s="41" t="s">
        <v>93</v>
      </c>
      <c r="B10" s="41"/>
      <c r="C10" s="41"/>
      <c r="D10" s="41"/>
      <c r="E10" s="41"/>
      <c r="F10" s="41"/>
      <c r="G10" s="43" t="s">
        <v>90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5"/>
      <c r="AX10" s="25">
        <v>0</v>
      </c>
      <c r="AY10" s="25"/>
      <c r="AZ10" s="25"/>
      <c r="BA10" s="25"/>
      <c r="BB10" s="25"/>
      <c r="BC10" s="25"/>
      <c r="BD10" s="25"/>
      <c r="BE10" s="25"/>
      <c r="BF10" s="25"/>
      <c r="BG10" s="25"/>
      <c r="BH10" s="25">
        <v>0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>
        <f>AX10-BH10</f>
        <v>0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48">
        <v>0</v>
      </c>
      <c r="CC10" s="49"/>
      <c r="CD10" s="49"/>
      <c r="CE10" s="49"/>
      <c r="CF10" s="49"/>
      <c r="CG10" s="49"/>
      <c r="CH10" s="49"/>
      <c r="CI10" s="49"/>
      <c r="CJ10" s="49"/>
      <c r="CK10" s="50"/>
      <c r="CL10" s="29"/>
      <c r="CM10" s="29"/>
      <c r="CN10" s="29"/>
      <c r="CO10" s="29"/>
      <c r="CP10" s="29"/>
      <c r="CQ10" s="29"/>
      <c r="CR10" s="29"/>
      <c r="CS10" s="29"/>
      <c r="CT10" s="29"/>
      <c r="CU10" s="29"/>
    </row>
    <row r="11" spans="1:99" s="14" customFormat="1" ht="15" customHeight="1">
      <c r="A11" s="41" t="s">
        <v>115</v>
      </c>
      <c r="B11" s="41"/>
      <c r="C11" s="41"/>
      <c r="D11" s="41"/>
      <c r="E11" s="41"/>
      <c r="F11" s="41"/>
      <c r="G11" s="43" t="s">
        <v>100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5"/>
      <c r="AX11" s="26">
        <f>15703.47/1000</f>
        <v>15.70347</v>
      </c>
      <c r="AY11" s="27"/>
      <c r="AZ11" s="27"/>
      <c r="BA11" s="27"/>
      <c r="BB11" s="27"/>
      <c r="BC11" s="27"/>
      <c r="BD11" s="27"/>
      <c r="BE11" s="27"/>
      <c r="BF11" s="27"/>
      <c r="BG11" s="28"/>
      <c r="BH11" s="38">
        <f>(9.026146/1.18)</f>
        <v>7.649276271186442</v>
      </c>
      <c r="BI11" s="39"/>
      <c r="BJ11" s="39"/>
      <c r="BK11" s="39"/>
      <c r="BL11" s="39"/>
      <c r="BM11" s="39"/>
      <c r="BN11" s="39"/>
      <c r="BO11" s="39"/>
      <c r="BP11" s="39"/>
      <c r="BQ11" s="40"/>
      <c r="BR11" s="25">
        <v>0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48">
        <v>0</v>
      </c>
      <c r="CC11" s="49"/>
      <c r="CD11" s="49"/>
      <c r="CE11" s="49"/>
      <c r="CF11" s="49"/>
      <c r="CG11" s="49"/>
      <c r="CH11" s="49"/>
      <c r="CI11" s="49"/>
      <c r="CJ11" s="49"/>
      <c r="CK11" s="50"/>
      <c r="CL11" s="29"/>
      <c r="CM11" s="29"/>
      <c r="CN11" s="29"/>
      <c r="CO11" s="29"/>
      <c r="CP11" s="29"/>
      <c r="CQ11" s="29"/>
      <c r="CR11" s="29"/>
      <c r="CS11" s="29"/>
      <c r="CT11" s="29"/>
      <c r="CU11" s="29"/>
    </row>
    <row r="12" spans="1:99" s="14" customFormat="1" ht="15" customHeight="1">
      <c r="A12" s="41" t="s">
        <v>116</v>
      </c>
      <c r="B12" s="41"/>
      <c r="C12" s="41"/>
      <c r="D12" s="41"/>
      <c r="E12" s="41"/>
      <c r="F12" s="41"/>
      <c r="G12" s="43" t="s">
        <v>101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5"/>
      <c r="AX12" s="25">
        <v>0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>
        <v>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>
        <f aca="true" t="shared" si="0" ref="BR12:BR28">AX12-BH12</f>
        <v>0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48">
        <v>0</v>
      </c>
      <c r="CC12" s="49"/>
      <c r="CD12" s="49"/>
      <c r="CE12" s="49"/>
      <c r="CF12" s="49"/>
      <c r="CG12" s="49"/>
      <c r="CH12" s="49"/>
      <c r="CI12" s="49"/>
      <c r="CJ12" s="49"/>
      <c r="CK12" s="50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14" customFormat="1" ht="15" customHeight="1">
      <c r="A13" s="41" t="s">
        <v>117</v>
      </c>
      <c r="B13" s="41"/>
      <c r="C13" s="41"/>
      <c r="D13" s="41"/>
      <c r="E13" s="41"/>
      <c r="F13" s="41"/>
      <c r="G13" s="43" t="s">
        <v>102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  <c r="AX13" s="25">
        <v>0</v>
      </c>
      <c r="AY13" s="25"/>
      <c r="AZ13" s="25"/>
      <c r="BA13" s="25"/>
      <c r="BB13" s="25"/>
      <c r="BC13" s="25"/>
      <c r="BD13" s="25"/>
      <c r="BE13" s="25"/>
      <c r="BF13" s="25"/>
      <c r="BG13" s="25"/>
      <c r="BH13" s="25">
        <v>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>
        <f t="shared" si="0"/>
        <v>0</v>
      </c>
      <c r="BS13" s="25"/>
      <c r="BT13" s="25"/>
      <c r="BU13" s="25"/>
      <c r="BV13" s="25"/>
      <c r="BW13" s="25"/>
      <c r="BX13" s="25"/>
      <c r="BY13" s="25"/>
      <c r="BZ13" s="25"/>
      <c r="CA13" s="25"/>
      <c r="CB13" s="48">
        <v>0</v>
      </c>
      <c r="CC13" s="49"/>
      <c r="CD13" s="49"/>
      <c r="CE13" s="49"/>
      <c r="CF13" s="49"/>
      <c r="CG13" s="49"/>
      <c r="CH13" s="49"/>
      <c r="CI13" s="49"/>
      <c r="CJ13" s="49"/>
      <c r="CK13" s="50"/>
      <c r="CL13" s="29"/>
      <c r="CM13" s="29"/>
      <c r="CN13" s="29"/>
      <c r="CO13" s="29"/>
      <c r="CP13" s="29"/>
      <c r="CQ13" s="29"/>
      <c r="CR13" s="29"/>
      <c r="CS13" s="29"/>
      <c r="CT13" s="29"/>
      <c r="CU13" s="29"/>
    </row>
    <row r="14" spans="1:99" s="14" customFormat="1" ht="15" customHeight="1">
      <c r="A14" s="41" t="s">
        <v>118</v>
      </c>
      <c r="B14" s="41"/>
      <c r="C14" s="41"/>
      <c r="D14" s="41"/>
      <c r="E14" s="41"/>
      <c r="F14" s="41"/>
      <c r="G14" s="43" t="s">
        <v>103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5"/>
      <c r="AX14" s="25">
        <v>0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>
        <v>0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>
        <f t="shared" si="0"/>
        <v>0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48">
        <v>0</v>
      </c>
      <c r="CC14" s="49"/>
      <c r="CD14" s="49"/>
      <c r="CE14" s="49"/>
      <c r="CF14" s="49"/>
      <c r="CG14" s="49"/>
      <c r="CH14" s="49"/>
      <c r="CI14" s="49"/>
      <c r="CJ14" s="49"/>
      <c r="CK14" s="50"/>
      <c r="CL14" s="29"/>
      <c r="CM14" s="29"/>
      <c r="CN14" s="29"/>
      <c r="CO14" s="29"/>
      <c r="CP14" s="29"/>
      <c r="CQ14" s="29"/>
      <c r="CR14" s="29"/>
      <c r="CS14" s="29"/>
      <c r="CT14" s="29"/>
      <c r="CU14" s="29"/>
    </row>
    <row r="15" spans="1:99" s="14" customFormat="1" ht="15" customHeight="1">
      <c r="A15" s="41" t="s">
        <v>119</v>
      </c>
      <c r="B15" s="41"/>
      <c r="C15" s="41"/>
      <c r="D15" s="41"/>
      <c r="E15" s="41"/>
      <c r="F15" s="41"/>
      <c r="G15" s="43" t="s">
        <v>104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5"/>
      <c r="AX15" s="25">
        <v>0</v>
      </c>
      <c r="AY15" s="25"/>
      <c r="AZ15" s="25"/>
      <c r="BA15" s="25"/>
      <c r="BB15" s="25"/>
      <c r="BC15" s="25"/>
      <c r="BD15" s="25"/>
      <c r="BE15" s="25"/>
      <c r="BF15" s="25"/>
      <c r="BG15" s="25"/>
      <c r="BH15" s="25">
        <v>0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>
        <f t="shared" si="0"/>
        <v>0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48">
        <v>0</v>
      </c>
      <c r="CC15" s="49"/>
      <c r="CD15" s="49"/>
      <c r="CE15" s="49"/>
      <c r="CF15" s="49"/>
      <c r="CG15" s="49"/>
      <c r="CH15" s="49"/>
      <c r="CI15" s="49"/>
      <c r="CJ15" s="49"/>
      <c r="CK15" s="50"/>
      <c r="CL15" s="29"/>
      <c r="CM15" s="29"/>
      <c r="CN15" s="29"/>
      <c r="CO15" s="29"/>
      <c r="CP15" s="29"/>
      <c r="CQ15" s="29"/>
      <c r="CR15" s="29"/>
      <c r="CS15" s="29"/>
      <c r="CT15" s="29"/>
      <c r="CU15" s="29"/>
    </row>
    <row r="16" spans="1:99" s="14" customFormat="1" ht="15" customHeight="1">
      <c r="A16" s="41" t="s">
        <v>120</v>
      </c>
      <c r="B16" s="41"/>
      <c r="C16" s="41"/>
      <c r="D16" s="41"/>
      <c r="E16" s="41"/>
      <c r="F16" s="41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29"/>
      <c r="CM16" s="29"/>
      <c r="CN16" s="29"/>
      <c r="CO16" s="29"/>
      <c r="CP16" s="29"/>
      <c r="CQ16" s="29"/>
      <c r="CR16" s="29"/>
      <c r="CS16" s="29"/>
      <c r="CT16" s="29"/>
      <c r="CU16" s="29"/>
    </row>
    <row r="17" spans="1:99" s="14" customFormat="1" ht="15" customHeight="1">
      <c r="A17" s="41" t="s">
        <v>121</v>
      </c>
      <c r="B17" s="41"/>
      <c r="C17" s="41"/>
      <c r="D17" s="41"/>
      <c r="E17" s="41"/>
      <c r="F17" s="41"/>
      <c r="G17" s="43" t="s">
        <v>105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5"/>
      <c r="AX17" s="25">
        <v>0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>
        <f t="shared" si="0"/>
        <v>0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48">
        <v>0</v>
      </c>
      <c r="CC17" s="49"/>
      <c r="CD17" s="49"/>
      <c r="CE17" s="49"/>
      <c r="CF17" s="49"/>
      <c r="CG17" s="49"/>
      <c r="CH17" s="49"/>
      <c r="CI17" s="49"/>
      <c r="CJ17" s="49"/>
      <c r="CK17" s="50"/>
      <c r="CL17" s="29"/>
      <c r="CM17" s="29"/>
      <c r="CN17" s="29"/>
      <c r="CO17" s="29"/>
      <c r="CP17" s="29"/>
      <c r="CQ17" s="29"/>
      <c r="CR17" s="29"/>
      <c r="CS17" s="29"/>
      <c r="CT17" s="29"/>
      <c r="CU17" s="29"/>
    </row>
    <row r="18" spans="1:99" s="14" customFormat="1" ht="15" customHeight="1">
      <c r="A18" s="41" t="s">
        <v>122</v>
      </c>
      <c r="B18" s="41"/>
      <c r="C18" s="41"/>
      <c r="D18" s="41"/>
      <c r="E18" s="41"/>
      <c r="F18" s="41"/>
      <c r="G18" s="43" t="s">
        <v>106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5"/>
      <c r="AX18" s="25">
        <v>0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>
        <f t="shared" si="0"/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48">
        <v>0</v>
      </c>
      <c r="CC18" s="49"/>
      <c r="CD18" s="49"/>
      <c r="CE18" s="49"/>
      <c r="CF18" s="49"/>
      <c r="CG18" s="49"/>
      <c r="CH18" s="49"/>
      <c r="CI18" s="49"/>
      <c r="CJ18" s="49"/>
      <c r="CK18" s="50"/>
      <c r="CL18" s="29"/>
      <c r="CM18" s="29"/>
      <c r="CN18" s="29"/>
      <c r="CO18" s="29"/>
      <c r="CP18" s="29"/>
      <c r="CQ18" s="29"/>
      <c r="CR18" s="29"/>
      <c r="CS18" s="29"/>
      <c r="CT18" s="29"/>
      <c r="CU18" s="29"/>
    </row>
    <row r="19" spans="1:99" s="14" customFormat="1" ht="15" customHeight="1">
      <c r="A19" s="41" t="s">
        <v>123</v>
      </c>
      <c r="B19" s="41"/>
      <c r="C19" s="41"/>
      <c r="D19" s="41"/>
      <c r="E19" s="41"/>
      <c r="F19" s="41"/>
      <c r="G19" s="43" t="s">
        <v>107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25">
        <v>0</v>
      </c>
      <c r="AY19" s="25"/>
      <c r="AZ19" s="25"/>
      <c r="BA19" s="25"/>
      <c r="BB19" s="25"/>
      <c r="BC19" s="25"/>
      <c r="BD19" s="25"/>
      <c r="BE19" s="25"/>
      <c r="BF19" s="25"/>
      <c r="BG19" s="25"/>
      <c r="BH19" s="25">
        <v>0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>
        <f t="shared" si="0"/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48">
        <v>0</v>
      </c>
      <c r="CC19" s="49"/>
      <c r="CD19" s="49"/>
      <c r="CE19" s="49"/>
      <c r="CF19" s="49"/>
      <c r="CG19" s="49"/>
      <c r="CH19" s="49"/>
      <c r="CI19" s="49"/>
      <c r="CJ19" s="49"/>
      <c r="CK19" s="50"/>
      <c r="CL19" s="29"/>
      <c r="CM19" s="29"/>
      <c r="CN19" s="29"/>
      <c r="CO19" s="29"/>
      <c r="CP19" s="29"/>
      <c r="CQ19" s="29"/>
      <c r="CR19" s="29"/>
      <c r="CS19" s="29"/>
      <c r="CT19" s="29"/>
      <c r="CU19" s="29"/>
    </row>
    <row r="20" spans="1:99" s="14" customFormat="1" ht="15" customHeight="1">
      <c r="A20" s="41" t="s">
        <v>124</v>
      </c>
      <c r="B20" s="41"/>
      <c r="C20" s="41"/>
      <c r="D20" s="41"/>
      <c r="E20" s="41"/>
      <c r="F20" s="41"/>
      <c r="G20" s="43" t="s">
        <v>108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5"/>
      <c r="AX20" s="25">
        <v>0</v>
      </c>
      <c r="AY20" s="25"/>
      <c r="AZ20" s="25"/>
      <c r="BA20" s="25"/>
      <c r="BB20" s="25"/>
      <c r="BC20" s="25"/>
      <c r="BD20" s="25"/>
      <c r="BE20" s="25"/>
      <c r="BF20" s="25"/>
      <c r="BG20" s="25"/>
      <c r="BH20" s="25">
        <v>0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>
        <f t="shared" si="0"/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48">
        <v>0</v>
      </c>
      <c r="CC20" s="49"/>
      <c r="CD20" s="49"/>
      <c r="CE20" s="49"/>
      <c r="CF20" s="49"/>
      <c r="CG20" s="49"/>
      <c r="CH20" s="49"/>
      <c r="CI20" s="49"/>
      <c r="CJ20" s="49"/>
      <c r="CK20" s="50"/>
      <c r="CL20" s="29"/>
      <c r="CM20" s="29"/>
      <c r="CN20" s="29"/>
      <c r="CO20" s="29"/>
      <c r="CP20" s="29"/>
      <c r="CQ20" s="29"/>
      <c r="CR20" s="29"/>
      <c r="CS20" s="29"/>
      <c r="CT20" s="29"/>
      <c r="CU20" s="29"/>
    </row>
    <row r="21" spans="1:99" s="14" customFormat="1" ht="15" customHeight="1">
      <c r="A21" s="41" t="s">
        <v>125</v>
      </c>
      <c r="B21" s="41"/>
      <c r="C21" s="41"/>
      <c r="D21" s="41"/>
      <c r="E21" s="41"/>
      <c r="F21" s="41"/>
      <c r="G21" s="43" t="s">
        <v>104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25">
        <v>0</v>
      </c>
      <c r="AY21" s="25"/>
      <c r="AZ21" s="25"/>
      <c r="BA21" s="25"/>
      <c r="BB21" s="25"/>
      <c r="BC21" s="25"/>
      <c r="BD21" s="25"/>
      <c r="BE21" s="25"/>
      <c r="BF21" s="25"/>
      <c r="BG21" s="25"/>
      <c r="BH21" s="25">
        <v>0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>
        <f t="shared" si="0"/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48">
        <v>0</v>
      </c>
      <c r="CC21" s="49"/>
      <c r="CD21" s="49"/>
      <c r="CE21" s="49"/>
      <c r="CF21" s="49"/>
      <c r="CG21" s="49"/>
      <c r="CH21" s="49"/>
      <c r="CI21" s="49"/>
      <c r="CJ21" s="49"/>
      <c r="CK21" s="50"/>
      <c r="CL21" s="29"/>
      <c r="CM21" s="29"/>
      <c r="CN21" s="29"/>
      <c r="CO21" s="29"/>
      <c r="CP21" s="29"/>
      <c r="CQ21" s="29"/>
      <c r="CR21" s="29"/>
      <c r="CS21" s="29"/>
      <c r="CT21" s="29"/>
      <c r="CU21" s="29"/>
    </row>
    <row r="22" spans="1:99" s="14" customFormat="1" ht="15" customHeight="1">
      <c r="A22" s="41" t="s">
        <v>120</v>
      </c>
      <c r="B22" s="41"/>
      <c r="C22" s="41"/>
      <c r="D22" s="41"/>
      <c r="E22" s="41"/>
      <c r="F22" s="41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6"/>
      <c r="BS22" s="47"/>
      <c r="BT22" s="47"/>
      <c r="BU22" s="47"/>
      <c r="BV22" s="47"/>
      <c r="BW22" s="47"/>
      <c r="BX22" s="47"/>
      <c r="BY22" s="47"/>
      <c r="BZ22" s="47"/>
      <c r="CA22" s="47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29"/>
      <c r="CM22" s="29"/>
      <c r="CN22" s="29"/>
      <c r="CO22" s="29"/>
      <c r="CP22" s="29"/>
      <c r="CQ22" s="29"/>
      <c r="CR22" s="29"/>
      <c r="CS22" s="29"/>
      <c r="CT22" s="29"/>
      <c r="CU22" s="29"/>
    </row>
    <row r="23" spans="1:99" s="14" customFormat="1" ht="15" customHeight="1">
      <c r="A23" s="41" t="s">
        <v>126</v>
      </c>
      <c r="B23" s="41"/>
      <c r="C23" s="41"/>
      <c r="D23" s="41"/>
      <c r="E23" s="41"/>
      <c r="F23" s="41"/>
      <c r="G23" s="43" t="s">
        <v>109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5"/>
      <c r="AX23" s="25">
        <v>0</v>
      </c>
      <c r="AY23" s="25"/>
      <c r="AZ23" s="25"/>
      <c r="BA23" s="25"/>
      <c r="BB23" s="25"/>
      <c r="BC23" s="25"/>
      <c r="BD23" s="25"/>
      <c r="BE23" s="25"/>
      <c r="BF23" s="25"/>
      <c r="BG23" s="25"/>
      <c r="BH23" s="25">
        <v>0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>
        <f t="shared" si="0"/>
        <v>0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48">
        <v>0</v>
      </c>
      <c r="CC23" s="49"/>
      <c r="CD23" s="49"/>
      <c r="CE23" s="49"/>
      <c r="CF23" s="49"/>
      <c r="CG23" s="49"/>
      <c r="CH23" s="49"/>
      <c r="CI23" s="49"/>
      <c r="CJ23" s="49"/>
      <c r="CK23" s="50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1:99" s="14" customFormat="1" ht="15" customHeight="1">
      <c r="A24" s="41" t="s">
        <v>127</v>
      </c>
      <c r="B24" s="41"/>
      <c r="C24" s="41"/>
      <c r="D24" s="41"/>
      <c r="E24" s="41"/>
      <c r="F24" s="41"/>
      <c r="G24" s="43" t="s">
        <v>110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25">
        <v>0</v>
      </c>
      <c r="AY24" s="25"/>
      <c r="AZ24" s="25"/>
      <c r="BA24" s="25"/>
      <c r="BB24" s="25"/>
      <c r="BC24" s="25"/>
      <c r="BD24" s="25"/>
      <c r="BE24" s="25"/>
      <c r="BF24" s="25"/>
      <c r="BG24" s="25"/>
      <c r="BH24" s="25">
        <v>0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>
        <f t="shared" si="0"/>
        <v>0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48">
        <v>0</v>
      </c>
      <c r="CC24" s="49"/>
      <c r="CD24" s="49"/>
      <c r="CE24" s="49"/>
      <c r="CF24" s="49"/>
      <c r="CG24" s="49"/>
      <c r="CH24" s="49"/>
      <c r="CI24" s="49"/>
      <c r="CJ24" s="49"/>
      <c r="CK24" s="50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s="14" customFormat="1" ht="15" customHeight="1">
      <c r="A25" s="41" t="s">
        <v>128</v>
      </c>
      <c r="B25" s="41"/>
      <c r="C25" s="41"/>
      <c r="D25" s="41"/>
      <c r="E25" s="41"/>
      <c r="F25" s="41"/>
      <c r="G25" s="43" t="s">
        <v>111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  <c r="AX25" s="25">
        <v>0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5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>
        <f t="shared" si="0"/>
        <v>0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48">
        <v>0</v>
      </c>
      <c r="CC25" s="49"/>
      <c r="CD25" s="49"/>
      <c r="CE25" s="49"/>
      <c r="CF25" s="49"/>
      <c r="CG25" s="49"/>
      <c r="CH25" s="49"/>
      <c r="CI25" s="49"/>
      <c r="CJ25" s="49"/>
      <c r="CK25" s="50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6" spans="1:99" s="14" customFormat="1" ht="15" customHeight="1">
      <c r="A26" s="41"/>
      <c r="B26" s="41"/>
      <c r="C26" s="41"/>
      <c r="D26" s="41"/>
      <c r="E26" s="41"/>
      <c r="F26" s="41"/>
      <c r="G26" s="43" t="s">
        <v>112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5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6"/>
      <c r="BS26" s="47"/>
      <c r="BT26" s="47"/>
      <c r="BU26" s="47"/>
      <c r="BV26" s="47"/>
      <c r="BW26" s="47"/>
      <c r="BX26" s="47"/>
      <c r="BY26" s="47"/>
      <c r="BZ26" s="47"/>
      <c r="CA26" s="47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29"/>
      <c r="CM26" s="29"/>
      <c r="CN26" s="29"/>
      <c r="CO26" s="29"/>
      <c r="CP26" s="29"/>
      <c r="CQ26" s="29"/>
      <c r="CR26" s="29"/>
      <c r="CS26" s="29"/>
      <c r="CT26" s="29"/>
      <c r="CU26" s="29"/>
    </row>
    <row r="27" spans="1:99" s="14" customFormat="1" ht="15" customHeight="1">
      <c r="A27" s="41" t="s">
        <v>129</v>
      </c>
      <c r="B27" s="41"/>
      <c r="C27" s="41"/>
      <c r="D27" s="41"/>
      <c r="E27" s="41"/>
      <c r="F27" s="41"/>
      <c r="G27" s="43" t="s">
        <v>113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5"/>
      <c r="AX27" s="25">
        <v>0</v>
      </c>
      <c r="AY27" s="25"/>
      <c r="AZ27" s="25"/>
      <c r="BA27" s="25"/>
      <c r="BB27" s="25"/>
      <c r="BC27" s="25"/>
      <c r="BD27" s="25"/>
      <c r="BE27" s="25"/>
      <c r="BF27" s="25"/>
      <c r="BG27" s="25"/>
      <c r="BH27" s="25"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>
        <f t="shared" si="0"/>
        <v>0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48">
        <v>0</v>
      </c>
      <c r="CC27" s="49"/>
      <c r="CD27" s="49"/>
      <c r="CE27" s="49"/>
      <c r="CF27" s="49"/>
      <c r="CG27" s="49"/>
      <c r="CH27" s="49"/>
      <c r="CI27" s="49"/>
      <c r="CJ27" s="49"/>
      <c r="CK27" s="50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1:99" s="14" customFormat="1" ht="15" customHeight="1">
      <c r="A28" s="41" t="s">
        <v>130</v>
      </c>
      <c r="B28" s="41"/>
      <c r="C28" s="41"/>
      <c r="D28" s="41"/>
      <c r="E28" s="41"/>
      <c r="F28" s="41"/>
      <c r="G28" s="43" t="s">
        <v>114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5"/>
      <c r="AX28" s="25">
        <v>0</v>
      </c>
      <c r="AY28" s="25"/>
      <c r="AZ28" s="25"/>
      <c r="BA28" s="25"/>
      <c r="BB28" s="25"/>
      <c r="BC28" s="25"/>
      <c r="BD28" s="25"/>
      <c r="BE28" s="25"/>
      <c r="BF28" s="25"/>
      <c r="BG28" s="25"/>
      <c r="BH28" s="25"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>
        <f t="shared" si="0"/>
        <v>0</v>
      </c>
      <c r="BS28" s="25"/>
      <c r="BT28" s="25"/>
      <c r="BU28" s="25"/>
      <c r="BV28" s="25"/>
      <c r="BW28" s="25"/>
      <c r="BX28" s="25"/>
      <c r="BY28" s="25"/>
      <c r="BZ28" s="25"/>
      <c r="CA28" s="25"/>
      <c r="CB28" s="48">
        <v>0</v>
      </c>
      <c r="CC28" s="49"/>
      <c r="CD28" s="49"/>
      <c r="CE28" s="49"/>
      <c r="CF28" s="49"/>
      <c r="CG28" s="49"/>
      <c r="CH28" s="49"/>
      <c r="CI28" s="49"/>
      <c r="CJ28" s="49"/>
      <c r="CK28" s="50"/>
      <c r="CL28" s="29"/>
      <c r="CM28" s="29"/>
      <c r="CN28" s="29"/>
      <c r="CO28" s="29"/>
      <c r="CP28" s="29"/>
      <c r="CQ28" s="29"/>
      <c r="CR28" s="29"/>
      <c r="CS28" s="29"/>
      <c r="CT28" s="29"/>
      <c r="CU28" s="29"/>
    </row>
    <row r="29" s="4" customFormat="1" ht="11.25"/>
    <row r="30" s="4" customFormat="1" ht="11.25">
      <c r="A30" s="15" t="s">
        <v>95</v>
      </c>
    </row>
    <row r="31" s="4" customFormat="1" ht="11.25">
      <c r="A31" s="4" t="s">
        <v>94</v>
      </c>
    </row>
    <row r="32" s="4" customFormat="1" ht="11.25">
      <c r="A32" s="15" t="s">
        <v>96</v>
      </c>
    </row>
    <row r="33" s="4" customFormat="1" ht="11.25">
      <c r="A33" s="15" t="s">
        <v>97</v>
      </c>
    </row>
    <row r="34" s="4" customFormat="1" ht="11.25">
      <c r="A34" s="15" t="s">
        <v>98</v>
      </c>
    </row>
    <row r="35" s="4" customFormat="1" ht="11.25">
      <c r="A35" s="15" t="s">
        <v>99</v>
      </c>
    </row>
    <row r="36" spans="51:56" ht="15.75">
      <c r="AY36" s="60"/>
      <c r="AZ36" s="61"/>
      <c r="BA36" s="61"/>
      <c r="BB36" s="61"/>
      <c r="BC36" s="61"/>
      <c r="BD36" s="61"/>
    </row>
    <row r="37" ht="15.75">
      <c r="AX37" s="1">
        <v>15703.467711864407</v>
      </c>
    </row>
    <row r="38" spans="22:59" ht="15.75">
      <c r="V38" s="13" t="s">
        <v>158</v>
      </c>
      <c r="BG38" s="14" t="s">
        <v>159</v>
      </c>
    </row>
  </sheetData>
  <sheetProtection/>
  <mergeCells count="186">
    <mergeCell ref="AY36:BD36"/>
    <mergeCell ref="G14:AW14"/>
    <mergeCell ref="G7:AW7"/>
    <mergeCell ref="G8:AW8"/>
    <mergeCell ref="G9:AW9"/>
    <mergeCell ref="G10:AW10"/>
    <mergeCell ref="AX22:BG22"/>
    <mergeCell ref="G21:AW21"/>
    <mergeCell ref="G22:AW22"/>
    <mergeCell ref="AX19:BG19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16:F16"/>
    <mergeCell ref="A26:F26"/>
    <mergeCell ref="G24:AW24"/>
    <mergeCell ref="G25:AW25"/>
    <mergeCell ref="G26:AW26"/>
    <mergeCell ref="G23:AW23"/>
    <mergeCell ref="A27:F27"/>
    <mergeCell ref="A24:F24"/>
    <mergeCell ref="A25:F25"/>
    <mergeCell ref="A17:F17"/>
    <mergeCell ref="A18:F18"/>
    <mergeCell ref="A19:F19"/>
    <mergeCell ref="A22:F22"/>
    <mergeCell ref="A23:F23"/>
    <mergeCell ref="A9:F9"/>
    <mergeCell ref="A10:F10"/>
    <mergeCell ref="A11:F11"/>
    <mergeCell ref="A12:F12"/>
    <mergeCell ref="A13:F13"/>
    <mergeCell ref="A14:F14"/>
    <mergeCell ref="AX12:BG12"/>
    <mergeCell ref="AX13:BG13"/>
    <mergeCell ref="AX14:BG14"/>
    <mergeCell ref="AX15:BG15"/>
    <mergeCell ref="G12:AW12"/>
    <mergeCell ref="G13:AW13"/>
    <mergeCell ref="A2:F2"/>
    <mergeCell ref="A3:F3"/>
    <mergeCell ref="A4:F4"/>
    <mergeCell ref="A5:F5"/>
    <mergeCell ref="A6:F6"/>
    <mergeCell ref="A7:F7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CL25:CU25"/>
    <mergeCell ref="CL26:CU26"/>
    <mergeCell ref="CL27:CU27"/>
    <mergeCell ref="CL20:CU20"/>
    <mergeCell ref="CL21:CU21"/>
    <mergeCell ref="CL22:CU22"/>
    <mergeCell ref="CL23:CU23"/>
    <mergeCell ref="CL15:CU15"/>
    <mergeCell ref="CL16:CU16"/>
    <mergeCell ref="CL17:CU17"/>
    <mergeCell ref="CL18:CU18"/>
    <mergeCell ref="CL19:CU19"/>
    <mergeCell ref="CL24:CU24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BR2:CK2"/>
    <mergeCell ref="BR3:CK3"/>
    <mergeCell ref="BR4:CA4"/>
    <mergeCell ref="BR5:CA5"/>
    <mergeCell ref="CB6:CK6"/>
    <mergeCell ref="CB7:CK7"/>
    <mergeCell ref="BR6:CA6"/>
    <mergeCell ref="BR7:CA7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8:CA8"/>
    <mergeCell ref="BR9:CA9"/>
    <mergeCell ref="BR10:CA10"/>
    <mergeCell ref="BR11:CA11"/>
    <mergeCell ref="BH10:BQ10"/>
    <mergeCell ref="BH11:BQ11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67"/>
  <sheetViews>
    <sheetView zoomScalePageLayoutView="0" workbookViewId="0" topLeftCell="F1">
      <selection activeCell="AN16" sqref="AN16:AS16"/>
    </sheetView>
  </sheetViews>
  <sheetFormatPr defaultColWidth="1.37890625" defaultRowHeight="12.75"/>
  <cols>
    <col min="1" max="3" width="1.37890625" style="1" customWidth="1"/>
    <col min="4" max="8" width="4.75390625" style="1" customWidth="1"/>
    <col min="9" max="9" width="9.875" style="1" customWidth="1"/>
    <col min="10" max="14" width="4.75390625" style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2.625" style="1" customWidth="1"/>
    <col min="28" max="32" width="1.75390625" style="1" customWidth="1"/>
    <col min="33" max="33" width="2.625" style="1" customWidth="1"/>
    <col min="34" max="45" width="1.378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16384" width="1.37890625" style="1" customWidth="1"/>
  </cols>
  <sheetData>
    <row r="1" s="13" customFormat="1" ht="12">
      <c r="CU1" s="12" t="s">
        <v>25</v>
      </c>
    </row>
    <row r="2" spans="1:99" s="4" customFormat="1" ht="11.25">
      <c r="A2" s="157" t="s">
        <v>26</v>
      </c>
      <c r="B2" s="157"/>
      <c r="C2" s="157"/>
      <c r="D2" s="157" t="s">
        <v>27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 t="s">
        <v>32</v>
      </c>
      <c r="P2" s="157"/>
      <c r="Q2" s="157"/>
      <c r="R2" s="157"/>
      <c r="S2" s="157"/>
      <c r="T2" s="157"/>
      <c r="U2" s="157"/>
      <c r="V2" s="147" t="s">
        <v>37</v>
      </c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9"/>
      <c r="AH2" s="157" t="s">
        <v>42</v>
      </c>
      <c r="AI2" s="157"/>
      <c r="AJ2" s="157"/>
      <c r="AK2" s="157"/>
      <c r="AL2" s="157"/>
      <c r="AM2" s="157"/>
      <c r="AN2" s="147" t="s">
        <v>46</v>
      </c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9"/>
      <c r="BR2" s="147" t="s">
        <v>47</v>
      </c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9"/>
      <c r="CP2" s="157" t="s">
        <v>44</v>
      </c>
      <c r="CQ2" s="157"/>
      <c r="CR2" s="157"/>
      <c r="CS2" s="157"/>
      <c r="CT2" s="157"/>
      <c r="CU2" s="157"/>
    </row>
    <row r="3" spans="1:99" s="4" customFormat="1" ht="11.25">
      <c r="A3" s="156"/>
      <c r="B3" s="156"/>
      <c r="C3" s="156"/>
      <c r="D3" s="156" t="s">
        <v>28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 t="s">
        <v>33</v>
      </c>
      <c r="P3" s="156"/>
      <c r="Q3" s="156"/>
      <c r="R3" s="156"/>
      <c r="S3" s="156"/>
      <c r="T3" s="156"/>
      <c r="U3" s="156"/>
      <c r="V3" s="150" t="s">
        <v>38</v>
      </c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2"/>
      <c r="AH3" s="156" t="s">
        <v>41</v>
      </c>
      <c r="AI3" s="156"/>
      <c r="AJ3" s="156"/>
      <c r="AK3" s="156"/>
      <c r="AL3" s="156"/>
      <c r="AM3" s="156"/>
      <c r="AN3" s="153" t="s">
        <v>131</v>
      </c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5"/>
      <c r="BR3" s="153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5"/>
      <c r="CP3" s="160" t="s">
        <v>45</v>
      </c>
      <c r="CQ3" s="160"/>
      <c r="CR3" s="160"/>
      <c r="CS3" s="160"/>
      <c r="CT3" s="160"/>
      <c r="CU3" s="160"/>
    </row>
    <row r="4" spans="1:99" s="4" customFormat="1" ht="11.25">
      <c r="A4" s="156"/>
      <c r="B4" s="156"/>
      <c r="C4" s="156"/>
      <c r="D4" s="156" t="s">
        <v>29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 t="s">
        <v>34</v>
      </c>
      <c r="P4" s="156"/>
      <c r="Q4" s="156"/>
      <c r="R4" s="156"/>
      <c r="S4" s="156"/>
      <c r="T4" s="156"/>
      <c r="U4" s="156"/>
      <c r="V4" s="153" t="s">
        <v>168</v>
      </c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5"/>
      <c r="AH4" s="156" t="s">
        <v>43</v>
      </c>
      <c r="AI4" s="156"/>
      <c r="AJ4" s="156"/>
      <c r="AK4" s="156"/>
      <c r="AL4" s="156"/>
      <c r="AM4" s="156"/>
      <c r="AN4" s="156" t="s">
        <v>50</v>
      </c>
      <c r="AO4" s="156"/>
      <c r="AP4" s="156"/>
      <c r="AQ4" s="156"/>
      <c r="AR4" s="156"/>
      <c r="AS4" s="156"/>
      <c r="AT4" s="156" t="s">
        <v>52</v>
      </c>
      <c r="AU4" s="156"/>
      <c r="AV4" s="156"/>
      <c r="AW4" s="156"/>
      <c r="AX4" s="156"/>
      <c r="AY4" s="156"/>
      <c r="AZ4" s="147" t="s">
        <v>48</v>
      </c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9"/>
      <c r="BL4" s="156" t="s">
        <v>58</v>
      </c>
      <c r="BM4" s="156"/>
      <c r="BN4" s="156"/>
      <c r="BO4" s="156"/>
      <c r="BP4" s="156"/>
      <c r="BQ4" s="156"/>
      <c r="BR4" s="156" t="s">
        <v>132</v>
      </c>
      <c r="BS4" s="156"/>
      <c r="BT4" s="156"/>
      <c r="BU4" s="156"/>
      <c r="BV4" s="156"/>
      <c r="BW4" s="156"/>
      <c r="BX4" s="76" t="s">
        <v>63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8"/>
      <c r="CP4" s="156"/>
      <c r="CQ4" s="156"/>
      <c r="CR4" s="156"/>
      <c r="CS4" s="156"/>
      <c r="CT4" s="156"/>
      <c r="CU4" s="156"/>
    </row>
    <row r="5" spans="1:99" s="4" customFormat="1" ht="11.25">
      <c r="A5" s="156"/>
      <c r="B5" s="156"/>
      <c r="C5" s="156"/>
      <c r="D5" s="156" t="s">
        <v>30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 t="s">
        <v>35</v>
      </c>
      <c r="P5" s="156"/>
      <c r="Q5" s="156"/>
      <c r="R5" s="156"/>
      <c r="S5" s="156"/>
      <c r="T5" s="156"/>
      <c r="U5" s="156"/>
      <c r="V5" s="156" t="s">
        <v>39</v>
      </c>
      <c r="W5" s="156"/>
      <c r="X5" s="156"/>
      <c r="Y5" s="156"/>
      <c r="Z5" s="156"/>
      <c r="AA5" s="156"/>
      <c r="AB5" s="156" t="s">
        <v>40</v>
      </c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 t="s">
        <v>51</v>
      </c>
      <c r="AO5" s="156"/>
      <c r="AP5" s="156"/>
      <c r="AQ5" s="156"/>
      <c r="AR5" s="156"/>
      <c r="AS5" s="156"/>
      <c r="AT5" s="156" t="s">
        <v>53</v>
      </c>
      <c r="AU5" s="156"/>
      <c r="AV5" s="156"/>
      <c r="AW5" s="156"/>
      <c r="AX5" s="156"/>
      <c r="AY5" s="156"/>
      <c r="AZ5" s="150" t="s">
        <v>49</v>
      </c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2"/>
      <c r="BL5" s="156" t="s">
        <v>59</v>
      </c>
      <c r="BM5" s="156"/>
      <c r="BN5" s="156"/>
      <c r="BO5" s="156"/>
      <c r="BP5" s="156"/>
      <c r="BQ5" s="156"/>
      <c r="BR5" s="156" t="s">
        <v>64</v>
      </c>
      <c r="BS5" s="156"/>
      <c r="BT5" s="156"/>
      <c r="BU5" s="156"/>
      <c r="BV5" s="156"/>
      <c r="BW5" s="156"/>
      <c r="BX5" s="156" t="s">
        <v>65</v>
      </c>
      <c r="BY5" s="156"/>
      <c r="BZ5" s="156"/>
      <c r="CA5" s="156"/>
      <c r="CB5" s="156"/>
      <c r="CC5" s="156"/>
      <c r="CD5" s="156" t="s">
        <v>65</v>
      </c>
      <c r="CE5" s="156"/>
      <c r="CF5" s="156"/>
      <c r="CG5" s="156"/>
      <c r="CH5" s="156"/>
      <c r="CI5" s="156"/>
      <c r="CJ5" s="156" t="s">
        <v>72</v>
      </c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</row>
    <row r="6" spans="1:99" s="4" customFormat="1" ht="11.25">
      <c r="A6" s="156"/>
      <c r="B6" s="156"/>
      <c r="C6" s="156"/>
      <c r="D6" s="156" t="s">
        <v>31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 t="s">
        <v>36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 t="s">
        <v>54</v>
      </c>
      <c r="AU6" s="156"/>
      <c r="AV6" s="156"/>
      <c r="AW6" s="156"/>
      <c r="AX6" s="156"/>
      <c r="AY6" s="156"/>
      <c r="AZ6" s="153" t="s">
        <v>172</v>
      </c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5"/>
      <c r="BL6" s="156" t="s">
        <v>61</v>
      </c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 t="s">
        <v>71</v>
      </c>
      <c r="BY6" s="156"/>
      <c r="BZ6" s="156"/>
      <c r="CA6" s="156"/>
      <c r="CB6" s="156"/>
      <c r="CC6" s="156"/>
      <c r="CD6" s="156" t="s">
        <v>71</v>
      </c>
      <c r="CE6" s="156"/>
      <c r="CF6" s="156"/>
      <c r="CG6" s="156"/>
      <c r="CH6" s="156"/>
      <c r="CI6" s="156"/>
      <c r="CJ6" s="156" t="s">
        <v>73</v>
      </c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</row>
    <row r="7" spans="1:99" s="4" customFormat="1" ht="11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 t="s">
        <v>55</v>
      </c>
      <c r="AU7" s="156"/>
      <c r="AV7" s="156"/>
      <c r="AW7" s="156"/>
      <c r="AX7" s="156"/>
      <c r="AY7" s="156"/>
      <c r="AZ7" s="156" t="s">
        <v>56</v>
      </c>
      <c r="BA7" s="156"/>
      <c r="BB7" s="156"/>
      <c r="BC7" s="156"/>
      <c r="BD7" s="156"/>
      <c r="BE7" s="156"/>
      <c r="BF7" s="156" t="s">
        <v>57</v>
      </c>
      <c r="BG7" s="156"/>
      <c r="BH7" s="156"/>
      <c r="BI7" s="156"/>
      <c r="BJ7" s="156"/>
      <c r="BK7" s="156"/>
      <c r="BL7" s="156" t="s">
        <v>62</v>
      </c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 t="s">
        <v>62</v>
      </c>
      <c r="BY7" s="156"/>
      <c r="BZ7" s="156"/>
      <c r="CA7" s="156"/>
      <c r="CB7" s="156"/>
      <c r="CC7" s="156"/>
      <c r="CD7" s="156" t="s">
        <v>62</v>
      </c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</row>
    <row r="8" spans="1:99" s="4" customFormat="1" ht="11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 t="s">
        <v>152</v>
      </c>
      <c r="BA8" s="156"/>
      <c r="BB8" s="156"/>
      <c r="BC8" s="156"/>
      <c r="BD8" s="156"/>
      <c r="BE8" s="156"/>
      <c r="BF8" s="156" t="s">
        <v>152</v>
      </c>
      <c r="BG8" s="156"/>
      <c r="BH8" s="156"/>
      <c r="BI8" s="156"/>
      <c r="BJ8" s="156"/>
      <c r="BK8" s="156"/>
      <c r="BL8" s="156" t="s">
        <v>54</v>
      </c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 t="s">
        <v>66</v>
      </c>
      <c r="BY8" s="156"/>
      <c r="BZ8" s="156"/>
      <c r="CA8" s="156"/>
      <c r="CB8" s="156"/>
      <c r="CC8" s="156"/>
      <c r="CD8" s="156" t="s">
        <v>74</v>
      </c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</row>
    <row r="9" spans="1:99" s="4" customFormat="1" ht="11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 t="s">
        <v>60</v>
      </c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 t="s">
        <v>67</v>
      </c>
      <c r="BY9" s="156"/>
      <c r="BZ9" s="156"/>
      <c r="CA9" s="156"/>
      <c r="CB9" s="156"/>
      <c r="CC9" s="156"/>
      <c r="CD9" s="156" t="s">
        <v>75</v>
      </c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</row>
    <row r="10" spans="1:99" s="4" customFormat="1" ht="11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 t="s">
        <v>68</v>
      </c>
      <c r="BY10" s="156"/>
      <c r="BZ10" s="156"/>
      <c r="CA10" s="156"/>
      <c r="CB10" s="156"/>
      <c r="CC10" s="156"/>
      <c r="CD10" s="156" t="s">
        <v>76</v>
      </c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</row>
    <row r="11" spans="1:99" s="4" customFormat="1" ht="11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 t="s">
        <v>69</v>
      </c>
      <c r="BY11" s="156"/>
      <c r="BZ11" s="156"/>
      <c r="CA11" s="156"/>
      <c r="CB11" s="156"/>
      <c r="CC11" s="156"/>
      <c r="CD11" s="156" t="s">
        <v>77</v>
      </c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</row>
    <row r="12" spans="1:99" s="4" customFormat="1" ht="11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 t="s">
        <v>70</v>
      </c>
      <c r="BY12" s="156"/>
      <c r="BZ12" s="156"/>
      <c r="CA12" s="156"/>
      <c r="CB12" s="156"/>
      <c r="CC12" s="156"/>
      <c r="CD12" s="156" t="s">
        <v>78</v>
      </c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</row>
    <row r="13" spans="1:99" s="4" customFormat="1" ht="11.25">
      <c r="A13" s="158"/>
      <c r="B13" s="158"/>
      <c r="C13" s="158"/>
      <c r="D13" s="158">
        <v>1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>
        <v>2</v>
      </c>
      <c r="P13" s="158"/>
      <c r="Q13" s="158"/>
      <c r="R13" s="158"/>
      <c r="S13" s="158"/>
      <c r="T13" s="158"/>
      <c r="U13" s="158"/>
      <c r="V13" s="158">
        <v>3</v>
      </c>
      <c r="W13" s="158"/>
      <c r="X13" s="158"/>
      <c r="Y13" s="158"/>
      <c r="Z13" s="158"/>
      <c r="AA13" s="158"/>
      <c r="AB13" s="158">
        <v>4</v>
      </c>
      <c r="AC13" s="158"/>
      <c r="AD13" s="158"/>
      <c r="AE13" s="158"/>
      <c r="AF13" s="158"/>
      <c r="AG13" s="158"/>
      <c r="AH13" s="158">
        <v>5</v>
      </c>
      <c r="AI13" s="158"/>
      <c r="AJ13" s="158"/>
      <c r="AK13" s="158"/>
      <c r="AL13" s="158"/>
      <c r="AM13" s="158"/>
      <c r="AN13" s="158">
        <v>6</v>
      </c>
      <c r="AO13" s="158"/>
      <c r="AP13" s="158"/>
      <c r="AQ13" s="158"/>
      <c r="AR13" s="158"/>
      <c r="AS13" s="158"/>
      <c r="AT13" s="158">
        <v>7</v>
      </c>
      <c r="AU13" s="158"/>
      <c r="AV13" s="158"/>
      <c r="AW13" s="158"/>
      <c r="AX13" s="158"/>
      <c r="AY13" s="158"/>
      <c r="AZ13" s="158">
        <v>8</v>
      </c>
      <c r="BA13" s="158"/>
      <c r="BB13" s="158"/>
      <c r="BC13" s="158"/>
      <c r="BD13" s="158"/>
      <c r="BE13" s="158"/>
      <c r="BF13" s="158">
        <v>9</v>
      </c>
      <c r="BG13" s="158"/>
      <c r="BH13" s="158"/>
      <c r="BI13" s="158"/>
      <c r="BJ13" s="158"/>
      <c r="BK13" s="158"/>
      <c r="BL13" s="158">
        <v>10</v>
      </c>
      <c r="BM13" s="158"/>
      <c r="BN13" s="158"/>
      <c r="BO13" s="158"/>
      <c r="BP13" s="158"/>
      <c r="BQ13" s="158"/>
      <c r="BR13" s="158">
        <v>11</v>
      </c>
      <c r="BS13" s="158"/>
      <c r="BT13" s="158"/>
      <c r="BU13" s="158"/>
      <c r="BV13" s="158"/>
      <c r="BW13" s="158"/>
      <c r="BX13" s="158">
        <v>12</v>
      </c>
      <c r="BY13" s="158"/>
      <c r="BZ13" s="158"/>
      <c r="CA13" s="158"/>
      <c r="CB13" s="158"/>
      <c r="CC13" s="158"/>
      <c r="CD13" s="158">
        <v>13</v>
      </c>
      <c r="CE13" s="158"/>
      <c r="CF13" s="158"/>
      <c r="CG13" s="158"/>
      <c r="CH13" s="158"/>
      <c r="CI13" s="158"/>
      <c r="CJ13" s="158">
        <v>14</v>
      </c>
      <c r="CK13" s="158"/>
      <c r="CL13" s="158"/>
      <c r="CM13" s="158"/>
      <c r="CN13" s="158"/>
      <c r="CO13" s="158"/>
      <c r="CP13" s="158">
        <v>15</v>
      </c>
      <c r="CQ13" s="158"/>
      <c r="CR13" s="158"/>
      <c r="CS13" s="158"/>
      <c r="CT13" s="158"/>
      <c r="CU13" s="158"/>
    </row>
    <row r="14" spans="1:99" s="4" customFormat="1" ht="15" customHeight="1">
      <c r="A14" s="159"/>
      <c r="B14" s="159"/>
      <c r="C14" s="159"/>
      <c r="D14" s="159" t="s">
        <v>87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1"/>
      <c r="AI14" s="161"/>
      <c r="AJ14" s="161"/>
      <c r="AK14" s="161"/>
      <c r="AL14" s="161"/>
      <c r="AM14" s="161"/>
      <c r="AN14" s="70">
        <f>AN15+AN45</f>
        <v>15.699964406779662</v>
      </c>
      <c r="AO14" s="71"/>
      <c r="AP14" s="71"/>
      <c r="AQ14" s="71"/>
      <c r="AR14" s="71"/>
      <c r="AS14" s="72"/>
      <c r="AT14" s="161"/>
      <c r="AU14" s="161"/>
      <c r="AV14" s="161"/>
      <c r="AW14" s="161"/>
      <c r="AX14" s="161"/>
      <c r="AY14" s="161"/>
      <c r="AZ14" s="70">
        <f>AZ15+AZ45</f>
        <v>6.809547457627119</v>
      </c>
      <c r="BA14" s="71"/>
      <c r="BB14" s="71"/>
      <c r="BC14" s="71"/>
      <c r="BD14" s="71"/>
      <c r="BE14" s="72"/>
      <c r="BF14" s="70">
        <f>BF15+BF45</f>
        <v>6.809547457627119</v>
      </c>
      <c r="BG14" s="71"/>
      <c r="BH14" s="71"/>
      <c r="BI14" s="71"/>
      <c r="BJ14" s="71"/>
      <c r="BK14" s="72"/>
      <c r="BL14" s="70">
        <f>BL15+BL45</f>
        <v>8.05068813559322</v>
      </c>
      <c r="BM14" s="71"/>
      <c r="BN14" s="71"/>
      <c r="BO14" s="71"/>
      <c r="BP14" s="71"/>
      <c r="BQ14" s="72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59"/>
      <c r="CQ14" s="159"/>
      <c r="CR14" s="159"/>
      <c r="CS14" s="159"/>
      <c r="CT14" s="159"/>
      <c r="CU14" s="159"/>
    </row>
    <row r="15" spans="1:99" s="4" customFormat="1" ht="15" customHeight="1">
      <c r="A15" s="162" t="s">
        <v>79</v>
      </c>
      <c r="B15" s="163"/>
      <c r="C15" s="164"/>
      <c r="D15" s="136" t="s">
        <v>135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8"/>
      <c r="AI15" s="68"/>
      <c r="AJ15" s="68"/>
      <c r="AK15" s="68"/>
      <c r="AL15" s="68"/>
      <c r="AM15" s="68"/>
      <c r="AN15" s="70">
        <f>AN16</f>
        <v>8.631956779661017</v>
      </c>
      <c r="AO15" s="71"/>
      <c r="AP15" s="71"/>
      <c r="AQ15" s="71"/>
      <c r="AR15" s="71"/>
      <c r="AS15" s="72"/>
      <c r="AT15" s="68"/>
      <c r="AU15" s="68"/>
      <c r="AV15" s="68"/>
      <c r="AW15" s="68"/>
      <c r="AX15" s="68"/>
      <c r="AY15" s="68"/>
      <c r="AZ15" s="70">
        <f>AZ16</f>
        <v>3.6728355932203387</v>
      </c>
      <c r="BA15" s="71"/>
      <c r="BB15" s="71"/>
      <c r="BC15" s="71"/>
      <c r="BD15" s="71"/>
      <c r="BE15" s="72"/>
      <c r="BF15" s="70">
        <f>BF16</f>
        <v>3.6728355932203387</v>
      </c>
      <c r="BG15" s="71"/>
      <c r="BH15" s="71"/>
      <c r="BI15" s="71"/>
      <c r="BJ15" s="71"/>
      <c r="BK15" s="72"/>
      <c r="BL15" s="70">
        <f>BL16</f>
        <v>4.1193923728813555</v>
      </c>
      <c r="BM15" s="71"/>
      <c r="BN15" s="71"/>
      <c r="BO15" s="71"/>
      <c r="BP15" s="71"/>
      <c r="BQ15" s="72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9"/>
      <c r="CQ15" s="69"/>
      <c r="CR15" s="69"/>
      <c r="CS15" s="69"/>
      <c r="CT15" s="69"/>
      <c r="CU15" s="69"/>
    </row>
    <row r="16" spans="1:99" s="4" customFormat="1" ht="20.25" customHeight="1">
      <c r="A16" s="115" t="s">
        <v>138</v>
      </c>
      <c r="B16" s="116"/>
      <c r="C16" s="117"/>
      <c r="D16" s="133" t="s">
        <v>136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8"/>
      <c r="AI16" s="68"/>
      <c r="AJ16" s="68"/>
      <c r="AK16" s="68"/>
      <c r="AL16" s="68"/>
      <c r="AM16" s="68"/>
      <c r="AN16" s="70">
        <f>SUM(AN17:AS32)</f>
        <v>8.631956779661017</v>
      </c>
      <c r="AO16" s="71"/>
      <c r="AP16" s="71"/>
      <c r="AQ16" s="71"/>
      <c r="AR16" s="71"/>
      <c r="AS16" s="72"/>
      <c r="AT16" s="68"/>
      <c r="AU16" s="68"/>
      <c r="AV16" s="68"/>
      <c r="AW16" s="68"/>
      <c r="AX16" s="68"/>
      <c r="AY16" s="68"/>
      <c r="AZ16" s="70">
        <f>SUM(AZ17:BE32)</f>
        <v>3.6728355932203387</v>
      </c>
      <c r="BA16" s="71"/>
      <c r="BB16" s="71"/>
      <c r="BC16" s="71"/>
      <c r="BD16" s="71"/>
      <c r="BE16" s="72"/>
      <c r="BF16" s="70">
        <f>SUM(BF17:BK32)</f>
        <v>3.6728355932203387</v>
      </c>
      <c r="BG16" s="71"/>
      <c r="BH16" s="71"/>
      <c r="BI16" s="71"/>
      <c r="BJ16" s="71"/>
      <c r="BK16" s="72"/>
      <c r="BL16" s="70">
        <f>SUM(BL17:BQ32)</f>
        <v>4.1193923728813555</v>
      </c>
      <c r="BM16" s="71"/>
      <c r="BN16" s="71"/>
      <c r="BO16" s="71"/>
      <c r="BP16" s="71"/>
      <c r="BQ16" s="72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9"/>
      <c r="CQ16" s="69"/>
      <c r="CR16" s="69"/>
      <c r="CS16" s="69"/>
      <c r="CT16" s="69"/>
      <c r="CU16" s="69"/>
    </row>
    <row r="17" spans="1:99" ht="23.25" customHeight="1">
      <c r="A17" s="85">
        <v>1</v>
      </c>
      <c r="B17" s="86"/>
      <c r="C17" s="87"/>
      <c r="D17" s="79" t="s">
        <v>161</v>
      </c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69"/>
      <c r="P17" s="69"/>
      <c r="Q17" s="69"/>
      <c r="R17" s="69"/>
      <c r="S17" s="69"/>
      <c r="T17" s="69"/>
      <c r="U17" s="69"/>
      <c r="V17" s="82" t="s">
        <v>163</v>
      </c>
      <c r="W17" s="83"/>
      <c r="X17" s="83"/>
      <c r="Y17" s="83"/>
      <c r="Z17" s="83"/>
      <c r="AA17" s="83"/>
      <c r="AB17" s="82" t="s">
        <v>163</v>
      </c>
      <c r="AC17" s="83"/>
      <c r="AD17" s="83"/>
      <c r="AE17" s="83"/>
      <c r="AF17" s="83"/>
      <c r="AG17" s="84"/>
      <c r="AH17" s="73">
        <v>1</v>
      </c>
      <c r="AI17" s="74"/>
      <c r="AJ17" s="74"/>
      <c r="AK17" s="74"/>
      <c r="AL17" s="74"/>
      <c r="AM17" s="75"/>
      <c r="AN17" s="70">
        <f>((0.512839*1000)/1.18)/1000</f>
        <v>0.43460932203389835</v>
      </c>
      <c r="AO17" s="71"/>
      <c r="AP17" s="71"/>
      <c r="AQ17" s="71"/>
      <c r="AR17" s="71"/>
      <c r="AS17" s="72"/>
      <c r="AT17" s="76"/>
      <c r="AU17" s="77"/>
      <c r="AV17" s="77"/>
      <c r="AW17" s="77"/>
      <c r="AX17" s="77"/>
      <c r="AY17" s="78"/>
      <c r="AZ17" s="70">
        <v>0</v>
      </c>
      <c r="BA17" s="71"/>
      <c r="BB17" s="71"/>
      <c r="BC17" s="71"/>
      <c r="BD17" s="71"/>
      <c r="BE17" s="72"/>
      <c r="BF17" s="70">
        <f>AZ17</f>
        <v>0</v>
      </c>
      <c r="BG17" s="71"/>
      <c r="BH17" s="71"/>
      <c r="BI17" s="71"/>
      <c r="BJ17" s="71"/>
      <c r="BK17" s="72"/>
      <c r="BL17" s="70">
        <f>AZ17-BF17</f>
        <v>0</v>
      </c>
      <c r="BM17" s="71"/>
      <c r="BN17" s="71"/>
      <c r="BO17" s="71"/>
      <c r="BP17" s="71"/>
      <c r="BQ17" s="72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9"/>
      <c r="CQ17" s="69"/>
      <c r="CR17" s="69"/>
      <c r="CS17" s="69"/>
      <c r="CT17" s="69"/>
      <c r="CU17" s="69"/>
    </row>
    <row r="18" spans="1:99" ht="23.25" customHeight="1">
      <c r="A18" s="85">
        <v>2</v>
      </c>
      <c r="B18" s="86"/>
      <c r="C18" s="87"/>
      <c r="D18" s="79" t="s">
        <v>162</v>
      </c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79"/>
      <c r="P18" s="80"/>
      <c r="Q18" s="80"/>
      <c r="R18" s="80"/>
      <c r="S18" s="80"/>
      <c r="T18" s="80"/>
      <c r="U18" s="81"/>
      <c r="V18" s="82" t="s">
        <v>163</v>
      </c>
      <c r="W18" s="83"/>
      <c r="X18" s="83"/>
      <c r="Y18" s="83"/>
      <c r="Z18" s="83"/>
      <c r="AA18" s="83"/>
      <c r="AB18" s="82" t="s">
        <v>163</v>
      </c>
      <c r="AC18" s="83"/>
      <c r="AD18" s="83"/>
      <c r="AE18" s="83"/>
      <c r="AF18" s="83"/>
      <c r="AG18" s="84"/>
      <c r="AH18" s="73">
        <v>1</v>
      </c>
      <c r="AI18" s="74"/>
      <c r="AJ18" s="74"/>
      <c r="AK18" s="74"/>
      <c r="AL18" s="74"/>
      <c r="AM18" s="75"/>
      <c r="AN18" s="70">
        <f>((0.478041*1000)/1.18)/1000</f>
        <v>0.40511949152542376</v>
      </c>
      <c r="AO18" s="71"/>
      <c r="AP18" s="71"/>
      <c r="AQ18" s="71"/>
      <c r="AR18" s="71"/>
      <c r="AS18" s="72"/>
      <c r="AT18" s="76"/>
      <c r="AU18" s="77"/>
      <c r="AV18" s="77"/>
      <c r="AW18" s="77"/>
      <c r="AX18" s="77"/>
      <c r="AY18" s="78"/>
      <c r="AZ18" s="70">
        <v>0</v>
      </c>
      <c r="BA18" s="71"/>
      <c r="BB18" s="71"/>
      <c r="BC18" s="71"/>
      <c r="BD18" s="71"/>
      <c r="BE18" s="72"/>
      <c r="BF18" s="70">
        <f>AZ18</f>
        <v>0</v>
      </c>
      <c r="BG18" s="71"/>
      <c r="BH18" s="71"/>
      <c r="BI18" s="71"/>
      <c r="BJ18" s="71"/>
      <c r="BK18" s="72"/>
      <c r="BL18" s="70">
        <f>AZ18-BF18</f>
        <v>0</v>
      </c>
      <c r="BM18" s="71"/>
      <c r="BN18" s="71"/>
      <c r="BO18" s="71"/>
      <c r="BP18" s="71"/>
      <c r="BQ18" s="72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9"/>
      <c r="CQ18" s="69"/>
      <c r="CR18" s="69"/>
      <c r="CS18" s="69"/>
      <c r="CT18" s="69"/>
      <c r="CU18" s="69"/>
    </row>
    <row r="19" spans="1:99" ht="23.25" customHeight="1">
      <c r="A19" s="85">
        <v>3</v>
      </c>
      <c r="B19" s="86"/>
      <c r="C19" s="87"/>
      <c r="D19" s="79" t="s">
        <v>173</v>
      </c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79"/>
      <c r="P19" s="80"/>
      <c r="Q19" s="80"/>
      <c r="R19" s="80"/>
      <c r="S19" s="80"/>
      <c r="T19" s="80"/>
      <c r="U19" s="81"/>
      <c r="V19" s="82" t="s">
        <v>195</v>
      </c>
      <c r="W19" s="83"/>
      <c r="X19" s="83"/>
      <c r="Y19" s="83"/>
      <c r="Z19" s="83"/>
      <c r="AA19" s="83"/>
      <c r="AB19" s="82" t="str">
        <f>V19</f>
        <v>сентябрь,2015</v>
      </c>
      <c r="AC19" s="83"/>
      <c r="AD19" s="83"/>
      <c r="AE19" s="83"/>
      <c r="AF19" s="83"/>
      <c r="AG19" s="84"/>
      <c r="AH19" s="73">
        <v>1</v>
      </c>
      <c r="AI19" s="74"/>
      <c r="AJ19" s="74"/>
      <c r="AK19" s="74"/>
      <c r="AL19" s="74"/>
      <c r="AM19" s="75"/>
      <c r="AN19" s="70">
        <f>0.15175/1.18</f>
        <v>0.12860169491525425</v>
      </c>
      <c r="AO19" s="71"/>
      <c r="AP19" s="71"/>
      <c r="AQ19" s="71"/>
      <c r="AR19" s="71"/>
      <c r="AS19" s="72"/>
      <c r="AT19" s="76"/>
      <c r="AU19" s="77"/>
      <c r="AV19" s="77"/>
      <c r="AW19" s="77"/>
      <c r="AX19" s="77"/>
      <c r="AY19" s="78"/>
      <c r="AZ19" s="70">
        <f>AN19</f>
        <v>0.12860169491525425</v>
      </c>
      <c r="BA19" s="71"/>
      <c r="BB19" s="71"/>
      <c r="BC19" s="71"/>
      <c r="BD19" s="71"/>
      <c r="BE19" s="72"/>
      <c r="BF19" s="70">
        <f>AN19</f>
        <v>0.12860169491525425</v>
      </c>
      <c r="BG19" s="71"/>
      <c r="BH19" s="71"/>
      <c r="BI19" s="71"/>
      <c r="BJ19" s="71"/>
      <c r="BK19" s="72"/>
      <c r="BL19" s="70">
        <v>0</v>
      </c>
      <c r="BM19" s="71"/>
      <c r="BN19" s="71"/>
      <c r="BO19" s="71"/>
      <c r="BP19" s="71"/>
      <c r="BQ19" s="72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9"/>
      <c r="CQ19" s="69"/>
      <c r="CR19" s="69"/>
      <c r="CS19" s="69"/>
      <c r="CT19" s="69"/>
      <c r="CU19" s="69"/>
    </row>
    <row r="20" spans="1:99" ht="36.75" customHeight="1">
      <c r="A20" s="85">
        <v>4</v>
      </c>
      <c r="B20" s="86"/>
      <c r="C20" s="87"/>
      <c r="D20" s="79" t="s">
        <v>174</v>
      </c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79"/>
      <c r="P20" s="80"/>
      <c r="Q20" s="80"/>
      <c r="R20" s="80"/>
      <c r="S20" s="80"/>
      <c r="T20" s="80"/>
      <c r="U20" s="81"/>
      <c r="V20" s="82" t="s">
        <v>166</v>
      </c>
      <c r="W20" s="83"/>
      <c r="X20" s="83"/>
      <c r="Y20" s="83"/>
      <c r="Z20" s="83"/>
      <c r="AA20" s="83"/>
      <c r="AB20" s="82" t="s">
        <v>166</v>
      </c>
      <c r="AC20" s="83"/>
      <c r="AD20" s="83"/>
      <c r="AE20" s="83"/>
      <c r="AF20" s="83"/>
      <c r="AG20" s="84"/>
      <c r="AH20" s="73"/>
      <c r="AI20" s="74"/>
      <c r="AJ20" s="74"/>
      <c r="AK20" s="74"/>
      <c r="AL20" s="74"/>
      <c r="AM20" s="75"/>
      <c r="AN20" s="70">
        <f>0.413244/1.18</f>
        <v>0.350206779661017</v>
      </c>
      <c r="AO20" s="71"/>
      <c r="AP20" s="71"/>
      <c r="AQ20" s="71"/>
      <c r="AR20" s="71"/>
      <c r="AS20" s="72"/>
      <c r="AT20" s="76"/>
      <c r="AU20" s="77"/>
      <c r="AV20" s="77"/>
      <c r="AW20" s="77"/>
      <c r="AX20" s="77"/>
      <c r="AY20" s="78"/>
      <c r="AZ20" s="70">
        <v>0</v>
      </c>
      <c r="BA20" s="71"/>
      <c r="BB20" s="71"/>
      <c r="BC20" s="71"/>
      <c r="BD20" s="71"/>
      <c r="BE20" s="72"/>
      <c r="BF20" s="70">
        <v>0</v>
      </c>
      <c r="BG20" s="71"/>
      <c r="BH20" s="71"/>
      <c r="BI20" s="71"/>
      <c r="BJ20" s="71"/>
      <c r="BK20" s="72"/>
      <c r="BL20" s="70">
        <f>AN20</f>
        <v>0.350206779661017</v>
      </c>
      <c r="BM20" s="71"/>
      <c r="BN20" s="71"/>
      <c r="BO20" s="71"/>
      <c r="BP20" s="71"/>
      <c r="BQ20" s="72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9"/>
      <c r="CQ20" s="69"/>
      <c r="CR20" s="69"/>
      <c r="CS20" s="69"/>
      <c r="CT20" s="69"/>
      <c r="CU20" s="69"/>
    </row>
    <row r="21" spans="1:99" ht="33.75" customHeight="1">
      <c r="A21" s="85">
        <v>5</v>
      </c>
      <c r="B21" s="86"/>
      <c r="C21" s="87"/>
      <c r="D21" s="79" t="s">
        <v>175</v>
      </c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9"/>
      <c r="P21" s="80"/>
      <c r="Q21" s="80"/>
      <c r="R21" s="80"/>
      <c r="S21" s="80"/>
      <c r="T21" s="80"/>
      <c r="U21" s="81"/>
      <c r="V21" s="82" t="s">
        <v>166</v>
      </c>
      <c r="W21" s="83"/>
      <c r="X21" s="83"/>
      <c r="Y21" s="83"/>
      <c r="Z21" s="83"/>
      <c r="AA21" s="83"/>
      <c r="AB21" s="82" t="s">
        <v>166</v>
      </c>
      <c r="AC21" s="83"/>
      <c r="AD21" s="83"/>
      <c r="AE21" s="83"/>
      <c r="AF21" s="83"/>
      <c r="AG21" s="84"/>
      <c r="AH21" s="73"/>
      <c r="AI21" s="74"/>
      <c r="AJ21" s="74"/>
      <c r="AK21" s="74"/>
      <c r="AL21" s="74"/>
      <c r="AM21" s="75"/>
      <c r="AN21" s="70">
        <f>0.617072/1.18</f>
        <v>0.5229423728813559</v>
      </c>
      <c r="AO21" s="71"/>
      <c r="AP21" s="71"/>
      <c r="AQ21" s="71"/>
      <c r="AR21" s="71"/>
      <c r="AS21" s="72"/>
      <c r="AT21" s="76"/>
      <c r="AU21" s="77"/>
      <c r="AV21" s="77"/>
      <c r="AW21" s="77"/>
      <c r="AX21" s="77"/>
      <c r="AY21" s="78"/>
      <c r="AZ21" s="70">
        <v>0</v>
      </c>
      <c r="BA21" s="71"/>
      <c r="BB21" s="71"/>
      <c r="BC21" s="71"/>
      <c r="BD21" s="71"/>
      <c r="BE21" s="72"/>
      <c r="BF21" s="70">
        <v>0</v>
      </c>
      <c r="BG21" s="71"/>
      <c r="BH21" s="71"/>
      <c r="BI21" s="71"/>
      <c r="BJ21" s="71"/>
      <c r="BK21" s="72"/>
      <c r="BL21" s="70">
        <f>AN21</f>
        <v>0.5229423728813559</v>
      </c>
      <c r="BM21" s="71"/>
      <c r="BN21" s="71"/>
      <c r="BO21" s="71"/>
      <c r="BP21" s="71"/>
      <c r="BQ21" s="72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69"/>
      <c r="CR21" s="69"/>
      <c r="CS21" s="69"/>
      <c r="CT21" s="69"/>
      <c r="CU21" s="69"/>
    </row>
    <row r="22" spans="1:99" ht="23.25" customHeight="1">
      <c r="A22" s="85">
        <v>6</v>
      </c>
      <c r="B22" s="86"/>
      <c r="C22" s="87"/>
      <c r="D22" s="79" t="s">
        <v>176</v>
      </c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79"/>
      <c r="P22" s="80"/>
      <c r="Q22" s="80"/>
      <c r="R22" s="80"/>
      <c r="S22" s="80"/>
      <c r="T22" s="80"/>
      <c r="U22" s="81"/>
      <c r="V22" s="82" t="s">
        <v>195</v>
      </c>
      <c r="W22" s="83"/>
      <c r="X22" s="83"/>
      <c r="Y22" s="83"/>
      <c r="Z22" s="83"/>
      <c r="AA22" s="83"/>
      <c r="AB22" s="82" t="str">
        <f>V22</f>
        <v>сентябрь,2015</v>
      </c>
      <c r="AC22" s="83"/>
      <c r="AD22" s="83"/>
      <c r="AE22" s="83"/>
      <c r="AF22" s="83"/>
      <c r="AG22" s="84"/>
      <c r="AH22" s="73">
        <v>1</v>
      </c>
      <c r="AI22" s="74"/>
      <c r="AJ22" s="74"/>
      <c r="AK22" s="74"/>
      <c r="AL22" s="74"/>
      <c r="AM22" s="75"/>
      <c r="AN22" s="70">
        <f>0.229727/1.18</f>
        <v>0.19468389830508476</v>
      </c>
      <c r="AO22" s="71"/>
      <c r="AP22" s="71"/>
      <c r="AQ22" s="71"/>
      <c r="AR22" s="71"/>
      <c r="AS22" s="72"/>
      <c r="AT22" s="76"/>
      <c r="AU22" s="77"/>
      <c r="AV22" s="77"/>
      <c r="AW22" s="77"/>
      <c r="AX22" s="77"/>
      <c r="AY22" s="78"/>
      <c r="AZ22" s="70">
        <f>AN22</f>
        <v>0.19468389830508476</v>
      </c>
      <c r="BA22" s="71"/>
      <c r="BB22" s="71"/>
      <c r="BC22" s="71"/>
      <c r="BD22" s="71"/>
      <c r="BE22" s="72"/>
      <c r="BF22" s="70">
        <f>AZ22</f>
        <v>0.19468389830508476</v>
      </c>
      <c r="BG22" s="71"/>
      <c r="BH22" s="71"/>
      <c r="BI22" s="71"/>
      <c r="BJ22" s="71"/>
      <c r="BK22" s="72"/>
      <c r="BL22" s="70">
        <v>0</v>
      </c>
      <c r="BM22" s="71"/>
      <c r="BN22" s="71"/>
      <c r="BO22" s="71"/>
      <c r="BP22" s="71"/>
      <c r="BQ22" s="72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9"/>
      <c r="CQ22" s="69"/>
      <c r="CR22" s="69"/>
      <c r="CS22" s="69"/>
      <c r="CT22" s="69"/>
      <c r="CU22" s="69"/>
    </row>
    <row r="23" spans="1:99" ht="34.5" customHeight="1">
      <c r="A23" s="85">
        <v>7</v>
      </c>
      <c r="B23" s="86"/>
      <c r="C23" s="87"/>
      <c r="D23" s="79" t="s">
        <v>177</v>
      </c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79"/>
      <c r="P23" s="80"/>
      <c r="Q23" s="80"/>
      <c r="R23" s="80"/>
      <c r="S23" s="80"/>
      <c r="T23" s="80"/>
      <c r="U23" s="81"/>
      <c r="V23" s="82" t="s">
        <v>166</v>
      </c>
      <c r="W23" s="83"/>
      <c r="X23" s="83"/>
      <c r="Y23" s="83"/>
      <c r="Z23" s="83"/>
      <c r="AA23" s="83"/>
      <c r="AB23" s="82" t="s">
        <v>166</v>
      </c>
      <c r="AC23" s="83"/>
      <c r="AD23" s="83"/>
      <c r="AE23" s="83"/>
      <c r="AF23" s="83"/>
      <c r="AG23" s="84"/>
      <c r="AH23" s="73"/>
      <c r="AI23" s="74"/>
      <c r="AJ23" s="74"/>
      <c r="AK23" s="74"/>
      <c r="AL23" s="74"/>
      <c r="AM23" s="75"/>
      <c r="AN23" s="70">
        <f>0.567212/1.18</f>
        <v>0.48068813559322043</v>
      </c>
      <c r="AO23" s="71"/>
      <c r="AP23" s="71"/>
      <c r="AQ23" s="71"/>
      <c r="AR23" s="71"/>
      <c r="AS23" s="72"/>
      <c r="AT23" s="76"/>
      <c r="AU23" s="77"/>
      <c r="AV23" s="77"/>
      <c r="AW23" s="77"/>
      <c r="AX23" s="77"/>
      <c r="AY23" s="78"/>
      <c r="AZ23" s="70">
        <v>0</v>
      </c>
      <c r="BA23" s="71"/>
      <c r="BB23" s="71"/>
      <c r="BC23" s="71"/>
      <c r="BD23" s="71"/>
      <c r="BE23" s="72"/>
      <c r="BF23" s="70">
        <v>0</v>
      </c>
      <c r="BG23" s="71"/>
      <c r="BH23" s="71"/>
      <c r="BI23" s="71"/>
      <c r="BJ23" s="71"/>
      <c r="BK23" s="72"/>
      <c r="BL23" s="70">
        <f>AN23</f>
        <v>0.48068813559322043</v>
      </c>
      <c r="BM23" s="71"/>
      <c r="BN23" s="71"/>
      <c r="BO23" s="71"/>
      <c r="BP23" s="71"/>
      <c r="BQ23" s="72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9"/>
      <c r="CQ23" s="69"/>
      <c r="CR23" s="69"/>
      <c r="CS23" s="69"/>
      <c r="CT23" s="69"/>
      <c r="CU23" s="69"/>
    </row>
    <row r="24" spans="1:99" ht="32.25" customHeight="1">
      <c r="A24" s="85">
        <v>8</v>
      </c>
      <c r="B24" s="86"/>
      <c r="C24" s="87"/>
      <c r="D24" s="79" t="s">
        <v>178</v>
      </c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79"/>
      <c r="P24" s="80"/>
      <c r="Q24" s="80"/>
      <c r="R24" s="80"/>
      <c r="S24" s="80"/>
      <c r="T24" s="80"/>
      <c r="U24" s="81"/>
      <c r="V24" s="82" t="s">
        <v>166</v>
      </c>
      <c r="W24" s="83"/>
      <c r="X24" s="83"/>
      <c r="Y24" s="83"/>
      <c r="Z24" s="83"/>
      <c r="AA24" s="83"/>
      <c r="AB24" s="82" t="s">
        <v>166</v>
      </c>
      <c r="AC24" s="83"/>
      <c r="AD24" s="83"/>
      <c r="AE24" s="83"/>
      <c r="AF24" s="83"/>
      <c r="AG24" s="84"/>
      <c r="AH24" s="73"/>
      <c r="AI24" s="74"/>
      <c r="AJ24" s="74"/>
      <c r="AK24" s="74"/>
      <c r="AL24" s="74"/>
      <c r="AM24" s="75"/>
      <c r="AN24" s="70">
        <f>1.934626/1.18</f>
        <v>1.639513559322034</v>
      </c>
      <c r="AO24" s="71"/>
      <c r="AP24" s="71"/>
      <c r="AQ24" s="71"/>
      <c r="AR24" s="71"/>
      <c r="AS24" s="72"/>
      <c r="AT24" s="76"/>
      <c r="AU24" s="77"/>
      <c r="AV24" s="77"/>
      <c r="AW24" s="77"/>
      <c r="AX24" s="77"/>
      <c r="AY24" s="78"/>
      <c r="AZ24" s="70">
        <v>0</v>
      </c>
      <c r="BA24" s="71"/>
      <c r="BB24" s="71"/>
      <c r="BC24" s="71"/>
      <c r="BD24" s="71"/>
      <c r="BE24" s="72"/>
      <c r="BF24" s="70">
        <v>0</v>
      </c>
      <c r="BG24" s="71"/>
      <c r="BH24" s="71"/>
      <c r="BI24" s="71"/>
      <c r="BJ24" s="71"/>
      <c r="BK24" s="72"/>
      <c r="BL24" s="70">
        <f>AN24</f>
        <v>1.639513559322034</v>
      </c>
      <c r="BM24" s="71"/>
      <c r="BN24" s="71"/>
      <c r="BO24" s="71"/>
      <c r="BP24" s="71"/>
      <c r="BQ24" s="72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9"/>
      <c r="CQ24" s="69"/>
      <c r="CR24" s="69"/>
      <c r="CS24" s="69"/>
      <c r="CT24" s="69"/>
      <c r="CU24" s="69"/>
    </row>
    <row r="25" spans="1:99" ht="23.25" customHeight="1">
      <c r="A25" s="85">
        <v>9</v>
      </c>
      <c r="B25" s="86"/>
      <c r="C25" s="87"/>
      <c r="D25" s="79" t="s">
        <v>179</v>
      </c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79"/>
      <c r="P25" s="80"/>
      <c r="Q25" s="80"/>
      <c r="R25" s="80"/>
      <c r="S25" s="80"/>
      <c r="T25" s="80"/>
      <c r="U25" s="81"/>
      <c r="V25" s="82" t="s">
        <v>166</v>
      </c>
      <c r="W25" s="83"/>
      <c r="X25" s="83"/>
      <c r="Y25" s="83"/>
      <c r="Z25" s="83"/>
      <c r="AA25" s="83"/>
      <c r="AB25" s="82" t="s">
        <v>166</v>
      </c>
      <c r="AC25" s="83"/>
      <c r="AD25" s="83"/>
      <c r="AE25" s="83"/>
      <c r="AF25" s="83"/>
      <c r="AG25" s="84"/>
      <c r="AH25" s="73"/>
      <c r="AI25" s="74"/>
      <c r="AJ25" s="74"/>
      <c r="AK25" s="74"/>
      <c r="AL25" s="74"/>
      <c r="AM25" s="75"/>
      <c r="AN25" s="70">
        <f>0.395698/1.18</f>
        <v>0.3353372881355932</v>
      </c>
      <c r="AO25" s="71"/>
      <c r="AP25" s="71"/>
      <c r="AQ25" s="71"/>
      <c r="AR25" s="71"/>
      <c r="AS25" s="72"/>
      <c r="AT25" s="76"/>
      <c r="AU25" s="77"/>
      <c r="AV25" s="77"/>
      <c r="AW25" s="77"/>
      <c r="AX25" s="77"/>
      <c r="AY25" s="78"/>
      <c r="AZ25" s="70">
        <v>0</v>
      </c>
      <c r="BA25" s="71"/>
      <c r="BB25" s="71"/>
      <c r="BC25" s="71"/>
      <c r="BD25" s="71"/>
      <c r="BE25" s="72"/>
      <c r="BF25" s="70">
        <v>0</v>
      </c>
      <c r="BG25" s="71"/>
      <c r="BH25" s="71"/>
      <c r="BI25" s="71"/>
      <c r="BJ25" s="71"/>
      <c r="BK25" s="72"/>
      <c r="BL25" s="70">
        <f>AN25</f>
        <v>0.3353372881355932</v>
      </c>
      <c r="BM25" s="71"/>
      <c r="BN25" s="71"/>
      <c r="BO25" s="71"/>
      <c r="BP25" s="71"/>
      <c r="BQ25" s="72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9"/>
      <c r="CQ25" s="69"/>
      <c r="CR25" s="69"/>
      <c r="CS25" s="69"/>
      <c r="CT25" s="69"/>
      <c r="CU25" s="69"/>
    </row>
    <row r="26" spans="1:99" ht="23.25" customHeight="1">
      <c r="A26" s="85">
        <v>10</v>
      </c>
      <c r="B26" s="86"/>
      <c r="C26" s="87"/>
      <c r="D26" s="79" t="s">
        <v>180</v>
      </c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79"/>
      <c r="P26" s="80"/>
      <c r="Q26" s="80"/>
      <c r="R26" s="80"/>
      <c r="S26" s="80"/>
      <c r="T26" s="80"/>
      <c r="U26" s="81"/>
      <c r="V26" s="82" t="s">
        <v>166</v>
      </c>
      <c r="W26" s="83"/>
      <c r="X26" s="83"/>
      <c r="Y26" s="83"/>
      <c r="Z26" s="83"/>
      <c r="AA26" s="83"/>
      <c r="AB26" s="82" t="s">
        <v>166</v>
      </c>
      <c r="AC26" s="83"/>
      <c r="AD26" s="83"/>
      <c r="AE26" s="83"/>
      <c r="AF26" s="83"/>
      <c r="AG26" s="84"/>
      <c r="AH26" s="73"/>
      <c r="AI26" s="74"/>
      <c r="AJ26" s="74"/>
      <c r="AK26" s="74"/>
      <c r="AL26" s="74"/>
      <c r="AM26" s="75"/>
      <c r="AN26" s="70">
        <f>0.210521/1.18</f>
        <v>0.17840762711864408</v>
      </c>
      <c r="AO26" s="71"/>
      <c r="AP26" s="71"/>
      <c r="AQ26" s="71"/>
      <c r="AR26" s="71"/>
      <c r="AS26" s="72"/>
      <c r="AT26" s="76"/>
      <c r="AU26" s="77"/>
      <c r="AV26" s="77"/>
      <c r="AW26" s="77"/>
      <c r="AX26" s="77"/>
      <c r="AY26" s="78"/>
      <c r="AZ26" s="70">
        <v>0</v>
      </c>
      <c r="BA26" s="71"/>
      <c r="BB26" s="71"/>
      <c r="BC26" s="71"/>
      <c r="BD26" s="71"/>
      <c r="BE26" s="72"/>
      <c r="BF26" s="70">
        <v>0</v>
      </c>
      <c r="BG26" s="71"/>
      <c r="BH26" s="71"/>
      <c r="BI26" s="71"/>
      <c r="BJ26" s="71"/>
      <c r="BK26" s="72"/>
      <c r="BL26" s="70">
        <f>AN26</f>
        <v>0.17840762711864408</v>
      </c>
      <c r="BM26" s="71"/>
      <c r="BN26" s="71"/>
      <c r="BO26" s="71"/>
      <c r="BP26" s="71"/>
      <c r="BQ26" s="72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9"/>
      <c r="CQ26" s="69"/>
      <c r="CR26" s="69"/>
      <c r="CS26" s="69"/>
      <c r="CT26" s="69"/>
      <c r="CU26" s="69"/>
    </row>
    <row r="27" spans="1:99" ht="39" customHeight="1">
      <c r="A27" s="85">
        <v>11</v>
      </c>
      <c r="B27" s="86"/>
      <c r="C27" s="87"/>
      <c r="D27" s="79" t="s">
        <v>181</v>
      </c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79"/>
      <c r="P27" s="80"/>
      <c r="Q27" s="80"/>
      <c r="R27" s="80"/>
      <c r="S27" s="80"/>
      <c r="T27" s="80"/>
      <c r="U27" s="81"/>
      <c r="V27" s="82" t="s">
        <v>166</v>
      </c>
      <c r="W27" s="83"/>
      <c r="X27" s="83"/>
      <c r="Y27" s="83"/>
      <c r="Z27" s="83"/>
      <c r="AA27" s="83"/>
      <c r="AB27" s="82" t="s">
        <v>166</v>
      </c>
      <c r="AC27" s="83"/>
      <c r="AD27" s="83"/>
      <c r="AE27" s="83"/>
      <c r="AF27" s="83"/>
      <c r="AG27" s="84"/>
      <c r="AH27" s="73"/>
      <c r="AI27" s="74"/>
      <c r="AJ27" s="74"/>
      <c r="AK27" s="74"/>
      <c r="AL27" s="74"/>
      <c r="AM27" s="75"/>
      <c r="AN27" s="70">
        <f>0.72251/1.18</f>
        <v>0.6122966101694916</v>
      </c>
      <c r="AO27" s="71"/>
      <c r="AP27" s="71"/>
      <c r="AQ27" s="71"/>
      <c r="AR27" s="71"/>
      <c r="AS27" s="72"/>
      <c r="AT27" s="76"/>
      <c r="AU27" s="77"/>
      <c r="AV27" s="77"/>
      <c r="AW27" s="77"/>
      <c r="AX27" s="77"/>
      <c r="AY27" s="78"/>
      <c r="AZ27" s="70">
        <v>0</v>
      </c>
      <c r="BA27" s="71"/>
      <c r="BB27" s="71"/>
      <c r="BC27" s="71"/>
      <c r="BD27" s="71"/>
      <c r="BE27" s="72"/>
      <c r="BF27" s="70">
        <v>0</v>
      </c>
      <c r="BG27" s="71"/>
      <c r="BH27" s="71"/>
      <c r="BI27" s="71"/>
      <c r="BJ27" s="71"/>
      <c r="BK27" s="72"/>
      <c r="BL27" s="70">
        <f>AN27</f>
        <v>0.6122966101694916</v>
      </c>
      <c r="BM27" s="71"/>
      <c r="BN27" s="71"/>
      <c r="BO27" s="71"/>
      <c r="BP27" s="71"/>
      <c r="BQ27" s="72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9"/>
      <c r="CQ27" s="69"/>
      <c r="CR27" s="69"/>
      <c r="CS27" s="69"/>
      <c r="CT27" s="69"/>
      <c r="CU27" s="69"/>
    </row>
    <row r="28" spans="1:99" ht="35.25" customHeight="1">
      <c r="A28" s="85">
        <v>12</v>
      </c>
      <c r="B28" s="86"/>
      <c r="C28" s="87"/>
      <c r="D28" s="79" t="s">
        <v>182</v>
      </c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79"/>
      <c r="P28" s="80"/>
      <c r="Q28" s="80"/>
      <c r="R28" s="80"/>
      <c r="S28" s="80"/>
      <c r="T28" s="80"/>
      <c r="U28" s="81"/>
      <c r="V28" s="82" t="s">
        <v>195</v>
      </c>
      <c r="W28" s="83"/>
      <c r="X28" s="83"/>
      <c r="Y28" s="83"/>
      <c r="Z28" s="83"/>
      <c r="AA28" s="83"/>
      <c r="AB28" s="82" t="str">
        <f>V28</f>
        <v>сентябрь,2015</v>
      </c>
      <c r="AC28" s="83"/>
      <c r="AD28" s="83"/>
      <c r="AE28" s="83"/>
      <c r="AF28" s="83"/>
      <c r="AG28" s="84"/>
      <c r="AH28" s="73">
        <v>1</v>
      </c>
      <c r="AI28" s="74"/>
      <c r="AJ28" s="74"/>
      <c r="AK28" s="74"/>
      <c r="AL28" s="74"/>
      <c r="AM28" s="75"/>
      <c r="AN28" s="70">
        <f>1.575159/1.18</f>
        <v>1.3348805084745763</v>
      </c>
      <c r="AO28" s="71"/>
      <c r="AP28" s="71"/>
      <c r="AQ28" s="71"/>
      <c r="AR28" s="71"/>
      <c r="AS28" s="72"/>
      <c r="AT28" s="76"/>
      <c r="AU28" s="77"/>
      <c r="AV28" s="77"/>
      <c r="AW28" s="77"/>
      <c r="AX28" s="77"/>
      <c r="AY28" s="78"/>
      <c r="AZ28" s="70">
        <f>AN28</f>
        <v>1.3348805084745763</v>
      </c>
      <c r="BA28" s="71"/>
      <c r="BB28" s="71"/>
      <c r="BC28" s="71"/>
      <c r="BD28" s="71"/>
      <c r="BE28" s="72"/>
      <c r="BF28" s="70">
        <f>AZ28</f>
        <v>1.3348805084745763</v>
      </c>
      <c r="BG28" s="71"/>
      <c r="BH28" s="71"/>
      <c r="BI28" s="71"/>
      <c r="BJ28" s="71"/>
      <c r="BK28" s="72"/>
      <c r="BL28" s="70">
        <v>0</v>
      </c>
      <c r="BM28" s="71"/>
      <c r="BN28" s="71"/>
      <c r="BO28" s="71"/>
      <c r="BP28" s="71"/>
      <c r="BQ28" s="72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9"/>
      <c r="CQ28" s="69"/>
      <c r="CR28" s="69"/>
      <c r="CS28" s="69"/>
      <c r="CT28" s="69"/>
      <c r="CU28" s="69"/>
    </row>
    <row r="29" spans="1:99" ht="36" customHeight="1">
      <c r="A29" s="85">
        <v>13</v>
      </c>
      <c r="B29" s="86"/>
      <c r="C29" s="87"/>
      <c r="D29" s="79" t="s">
        <v>183</v>
      </c>
      <c r="E29" s="80"/>
      <c r="F29" s="80"/>
      <c r="G29" s="80"/>
      <c r="H29" s="80"/>
      <c r="I29" s="80"/>
      <c r="J29" s="80"/>
      <c r="K29" s="80"/>
      <c r="L29" s="80"/>
      <c r="M29" s="80"/>
      <c r="N29" s="81"/>
      <c r="O29" s="79"/>
      <c r="P29" s="80"/>
      <c r="Q29" s="80"/>
      <c r="R29" s="80"/>
      <c r="S29" s="80"/>
      <c r="T29" s="80"/>
      <c r="U29" s="81"/>
      <c r="V29" s="82" t="s">
        <v>194</v>
      </c>
      <c r="W29" s="83"/>
      <c r="X29" s="83"/>
      <c r="Y29" s="83"/>
      <c r="Z29" s="83"/>
      <c r="AA29" s="83"/>
      <c r="AB29" s="82" t="s">
        <v>194</v>
      </c>
      <c r="AC29" s="83"/>
      <c r="AD29" s="83"/>
      <c r="AE29" s="83"/>
      <c r="AF29" s="83"/>
      <c r="AG29" s="84"/>
      <c r="AH29" s="73">
        <v>1</v>
      </c>
      <c r="AI29" s="74"/>
      <c r="AJ29" s="74"/>
      <c r="AK29" s="74"/>
      <c r="AL29" s="74"/>
      <c r="AM29" s="75"/>
      <c r="AN29" s="70">
        <f>1.27124/1.18</f>
        <v>1.0773220338983052</v>
      </c>
      <c r="AO29" s="71"/>
      <c r="AP29" s="71"/>
      <c r="AQ29" s="71"/>
      <c r="AR29" s="71"/>
      <c r="AS29" s="72"/>
      <c r="AT29" s="76"/>
      <c r="AU29" s="77"/>
      <c r="AV29" s="77"/>
      <c r="AW29" s="77"/>
      <c r="AX29" s="77"/>
      <c r="AY29" s="78"/>
      <c r="AZ29" s="70">
        <f>AN29</f>
        <v>1.0773220338983052</v>
      </c>
      <c r="BA29" s="71"/>
      <c r="BB29" s="71"/>
      <c r="BC29" s="71"/>
      <c r="BD29" s="71"/>
      <c r="BE29" s="72"/>
      <c r="BF29" s="70">
        <f>AZ29</f>
        <v>1.0773220338983052</v>
      </c>
      <c r="BG29" s="71"/>
      <c r="BH29" s="71"/>
      <c r="BI29" s="71"/>
      <c r="BJ29" s="71"/>
      <c r="BK29" s="72"/>
      <c r="BL29" s="70">
        <v>0</v>
      </c>
      <c r="BM29" s="71"/>
      <c r="BN29" s="71"/>
      <c r="BO29" s="71"/>
      <c r="BP29" s="71"/>
      <c r="BQ29" s="72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9"/>
      <c r="CQ29" s="69"/>
      <c r="CR29" s="69"/>
      <c r="CS29" s="69"/>
      <c r="CT29" s="69"/>
      <c r="CU29" s="69"/>
    </row>
    <row r="30" spans="1:99" ht="23.25" customHeight="1">
      <c r="A30" s="85">
        <v>14</v>
      </c>
      <c r="B30" s="86"/>
      <c r="C30" s="87"/>
      <c r="D30" s="79" t="s">
        <v>184</v>
      </c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79"/>
      <c r="P30" s="80"/>
      <c r="Q30" s="80"/>
      <c r="R30" s="80"/>
      <c r="S30" s="80"/>
      <c r="T30" s="80"/>
      <c r="U30" s="81"/>
      <c r="V30" s="82" t="s">
        <v>193</v>
      </c>
      <c r="W30" s="83"/>
      <c r="X30" s="83"/>
      <c r="Y30" s="83"/>
      <c r="Z30" s="83"/>
      <c r="AA30" s="83"/>
      <c r="AB30" s="82" t="str">
        <f>V30</f>
        <v>август,2015</v>
      </c>
      <c r="AC30" s="83"/>
      <c r="AD30" s="83"/>
      <c r="AE30" s="83"/>
      <c r="AF30" s="83"/>
      <c r="AG30" s="84"/>
      <c r="AH30" s="73">
        <v>1</v>
      </c>
      <c r="AI30" s="74"/>
      <c r="AJ30" s="74"/>
      <c r="AK30" s="74"/>
      <c r="AL30" s="74"/>
      <c r="AM30" s="75"/>
      <c r="AN30" s="70">
        <f>0.514402/1.18</f>
        <v>0.4359338983050848</v>
      </c>
      <c r="AO30" s="71"/>
      <c r="AP30" s="71"/>
      <c r="AQ30" s="71"/>
      <c r="AR30" s="71"/>
      <c r="AS30" s="72"/>
      <c r="AT30" s="76"/>
      <c r="AU30" s="77"/>
      <c r="AV30" s="77"/>
      <c r="AW30" s="77"/>
      <c r="AX30" s="77"/>
      <c r="AY30" s="78"/>
      <c r="AZ30" s="70">
        <f>AN30</f>
        <v>0.4359338983050848</v>
      </c>
      <c r="BA30" s="71"/>
      <c r="BB30" s="71"/>
      <c r="BC30" s="71"/>
      <c r="BD30" s="71"/>
      <c r="BE30" s="72"/>
      <c r="BF30" s="70">
        <f>AZ30</f>
        <v>0.4359338983050848</v>
      </c>
      <c r="BG30" s="71"/>
      <c r="BH30" s="71"/>
      <c r="BI30" s="71"/>
      <c r="BJ30" s="71"/>
      <c r="BK30" s="72"/>
      <c r="BL30" s="70">
        <v>0</v>
      </c>
      <c r="BM30" s="71"/>
      <c r="BN30" s="71"/>
      <c r="BO30" s="71"/>
      <c r="BP30" s="71"/>
      <c r="BQ30" s="72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9"/>
      <c r="CQ30" s="69"/>
      <c r="CR30" s="69"/>
      <c r="CS30" s="69"/>
      <c r="CT30" s="69"/>
      <c r="CU30" s="69"/>
    </row>
    <row r="31" spans="1:99" ht="23.25" customHeight="1">
      <c r="A31" s="85">
        <v>15</v>
      </c>
      <c r="B31" s="86"/>
      <c r="C31" s="87"/>
      <c r="D31" s="79" t="s">
        <v>185</v>
      </c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9"/>
      <c r="P31" s="80"/>
      <c r="Q31" s="80"/>
      <c r="R31" s="80"/>
      <c r="S31" s="80"/>
      <c r="T31" s="80"/>
      <c r="U31" s="81"/>
      <c r="V31" s="82" t="s">
        <v>193</v>
      </c>
      <c r="W31" s="83"/>
      <c r="X31" s="83"/>
      <c r="Y31" s="83"/>
      <c r="Z31" s="83"/>
      <c r="AA31" s="83"/>
      <c r="AB31" s="82" t="str">
        <f>V31</f>
        <v>август,2015</v>
      </c>
      <c r="AC31" s="83"/>
      <c r="AD31" s="83"/>
      <c r="AE31" s="83"/>
      <c r="AF31" s="83"/>
      <c r="AG31" s="84"/>
      <c r="AH31" s="73">
        <v>1</v>
      </c>
      <c r="AI31" s="74"/>
      <c r="AJ31" s="74"/>
      <c r="AK31" s="74"/>
      <c r="AL31" s="74"/>
      <c r="AM31" s="75"/>
      <c r="AN31" s="70">
        <f>0.267231/1.18</f>
        <v>0.22646694915254237</v>
      </c>
      <c r="AO31" s="71"/>
      <c r="AP31" s="71"/>
      <c r="AQ31" s="71"/>
      <c r="AR31" s="71"/>
      <c r="AS31" s="72"/>
      <c r="AT31" s="76"/>
      <c r="AU31" s="77"/>
      <c r="AV31" s="77"/>
      <c r="AW31" s="77"/>
      <c r="AX31" s="77"/>
      <c r="AY31" s="78"/>
      <c r="AZ31" s="70">
        <f>AN31</f>
        <v>0.22646694915254237</v>
      </c>
      <c r="BA31" s="71"/>
      <c r="BB31" s="71"/>
      <c r="BC31" s="71"/>
      <c r="BD31" s="71"/>
      <c r="BE31" s="72"/>
      <c r="BF31" s="70">
        <f>AZ31</f>
        <v>0.22646694915254237</v>
      </c>
      <c r="BG31" s="71"/>
      <c r="BH31" s="71"/>
      <c r="BI31" s="71"/>
      <c r="BJ31" s="71"/>
      <c r="BK31" s="72"/>
      <c r="BL31" s="70">
        <v>0</v>
      </c>
      <c r="BM31" s="71"/>
      <c r="BN31" s="71"/>
      <c r="BO31" s="71"/>
      <c r="BP31" s="71"/>
      <c r="BQ31" s="72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9"/>
      <c r="CQ31" s="69"/>
      <c r="CR31" s="69"/>
      <c r="CS31" s="69"/>
      <c r="CT31" s="69"/>
      <c r="CU31" s="69"/>
    </row>
    <row r="32" spans="1:99" ht="28.5" customHeight="1">
      <c r="A32" s="85">
        <v>16</v>
      </c>
      <c r="B32" s="86"/>
      <c r="C32" s="87"/>
      <c r="D32" s="79" t="s">
        <v>186</v>
      </c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79"/>
      <c r="P32" s="80"/>
      <c r="Q32" s="80"/>
      <c r="R32" s="80"/>
      <c r="S32" s="80"/>
      <c r="T32" s="80"/>
      <c r="U32" s="81"/>
      <c r="V32" s="82" t="s">
        <v>193</v>
      </c>
      <c r="W32" s="83"/>
      <c r="X32" s="83"/>
      <c r="Y32" s="83"/>
      <c r="Z32" s="83"/>
      <c r="AA32" s="83"/>
      <c r="AB32" s="82" t="s">
        <v>193</v>
      </c>
      <c r="AC32" s="83"/>
      <c r="AD32" s="83"/>
      <c r="AE32" s="83"/>
      <c r="AF32" s="83"/>
      <c r="AG32" s="84"/>
      <c r="AH32" s="73">
        <v>1</v>
      </c>
      <c r="AI32" s="74"/>
      <c r="AJ32" s="74"/>
      <c r="AK32" s="74"/>
      <c r="AL32" s="74"/>
      <c r="AM32" s="75"/>
      <c r="AN32" s="70">
        <f>0.324437/1.18</f>
        <v>0.2749466101694915</v>
      </c>
      <c r="AO32" s="71"/>
      <c r="AP32" s="71"/>
      <c r="AQ32" s="71"/>
      <c r="AR32" s="71"/>
      <c r="AS32" s="72"/>
      <c r="AT32" s="76"/>
      <c r="AU32" s="77"/>
      <c r="AV32" s="77"/>
      <c r="AW32" s="77"/>
      <c r="AX32" s="77"/>
      <c r="AY32" s="78"/>
      <c r="AZ32" s="70">
        <f>AN32</f>
        <v>0.2749466101694915</v>
      </c>
      <c r="BA32" s="71"/>
      <c r="BB32" s="71"/>
      <c r="BC32" s="71"/>
      <c r="BD32" s="71"/>
      <c r="BE32" s="72"/>
      <c r="BF32" s="70">
        <f>AZ32</f>
        <v>0.2749466101694915</v>
      </c>
      <c r="BG32" s="71"/>
      <c r="BH32" s="71"/>
      <c r="BI32" s="71"/>
      <c r="BJ32" s="71"/>
      <c r="BK32" s="72"/>
      <c r="BL32" s="70">
        <v>0</v>
      </c>
      <c r="BM32" s="71"/>
      <c r="BN32" s="71"/>
      <c r="BO32" s="71"/>
      <c r="BP32" s="71"/>
      <c r="BQ32" s="72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9"/>
      <c r="CQ32" s="69"/>
      <c r="CR32" s="69"/>
      <c r="CS32" s="69"/>
      <c r="CT32" s="69"/>
      <c r="CU32" s="69"/>
    </row>
    <row r="33" spans="1:99" ht="25.5" customHeight="1">
      <c r="A33" s="115" t="s">
        <v>137</v>
      </c>
      <c r="B33" s="116"/>
      <c r="C33" s="117"/>
      <c r="D33" s="133" t="s">
        <v>139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11"/>
      <c r="CQ33" s="111"/>
      <c r="CR33" s="111"/>
      <c r="CS33" s="111"/>
      <c r="CT33" s="111"/>
      <c r="CU33" s="111"/>
    </row>
    <row r="34" spans="1:99" ht="15.75">
      <c r="A34" s="85">
        <v>1</v>
      </c>
      <c r="B34" s="86"/>
      <c r="C34" s="87"/>
      <c r="D34" s="91" t="s">
        <v>140</v>
      </c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9"/>
      <c r="CQ34" s="69"/>
      <c r="CR34" s="69"/>
      <c r="CS34" s="69"/>
      <c r="CT34" s="69"/>
      <c r="CU34" s="69"/>
    </row>
    <row r="35" spans="1:99" ht="15.75">
      <c r="A35" s="85">
        <v>2</v>
      </c>
      <c r="B35" s="86"/>
      <c r="C35" s="87"/>
      <c r="D35" s="85" t="s">
        <v>141</v>
      </c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11"/>
      <c r="CQ35" s="111"/>
      <c r="CR35" s="111"/>
      <c r="CS35" s="111"/>
      <c r="CT35" s="111"/>
      <c r="CU35" s="111"/>
    </row>
    <row r="36" spans="1:99" ht="15.75">
      <c r="A36" s="85" t="s">
        <v>142</v>
      </c>
      <c r="B36" s="86"/>
      <c r="C36" s="87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9"/>
      <c r="CQ36" s="69"/>
      <c r="CR36" s="69"/>
      <c r="CS36" s="69"/>
      <c r="CT36" s="69"/>
      <c r="CU36" s="69"/>
    </row>
    <row r="37" spans="1:99" ht="15.75">
      <c r="A37" s="115" t="s">
        <v>143</v>
      </c>
      <c r="B37" s="116"/>
      <c r="C37" s="117"/>
      <c r="D37" s="136" t="s">
        <v>144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8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9"/>
      <c r="CQ37" s="69"/>
      <c r="CR37" s="69"/>
      <c r="CS37" s="69"/>
      <c r="CT37" s="69"/>
      <c r="CU37" s="69"/>
    </row>
    <row r="38" spans="1:99" ht="15.75">
      <c r="A38" s="85">
        <v>1</v>
      </c>
      <c r="B38" s="86"/>
      <c r="C38" s="87"/>
      <c r="D38" s="91" t="s">
        <v>140</v>
      </c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9"/>
      <c r="CQ38" s="69"/>
      <c r="CR38" s="69"/>
      <c r="CS38" s="69"/>
      <c r="CT38" s="69"/>
      <c r="CU38" s="69"/>
    </row>
    <row r="39" spans="1:99" ht="15.75">
      <c r="A39" s="85">
        <v>2</v>
      </c>
      <c r="B39" s="86"/>
      <c r="C39" s="87"/>
      <c r="D39" s="85" t="s">
        <v>141</v>
      </c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9"/>
      <c r="CQ39" s="69"/>
      <c r="CR39" s="69"/>
      <c r="CS39" s="69"/>
      <c r="CT39" s="69"/>
      <c r="CU39" s="69"/>
    </row>
    <row r="40" spans="1:99" ht="15.75">
      <c r="A40" s="85" t="s">
        <v>142</v>
      </c>
      <c r="B40" s="86"/>
      <c r="C40" s="87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9"/>
      <c r="CQ40" s="69"/>
      <c r="CR40" s="69"/>
      <c r="CS40" s="69"/>
      <c r="CT40" s="69"/>
      <c r="CU40" s="69"/>
    </row>
    <row r="41" spans="1:99" ht="27.75" customHeight="1">
      <c r="A41" s="115" t="s">
        <v>145</v>
      </c>
      <c r="B41" s="116"/>
      <c r="C41" s="117"/>
      <c r="D41" s="133" t="s">
        <v>146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9"/>
      <c r="CQ41" s="69"/>
      <c r="CR41" s="69"/>
      <c r="CS41" s="69"/>
      <c r="CT41" s="69"/>
      <c r="CU41" s="69"/>
    </row>
    <row r="42" spans="1:99" ht="15.75">
      <c r="A42" s="85">
        <v>1</v>
      </c>
      <c r="B42" s="86"/>
      <c r="C42" s="87"/>
      <c r="D42" s="91" t="s">
        <v>140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9"/>
      <c r="CQ42" s="69"/>
      <c r="CR42" s="69"/>
      <c r="CS42" s="69"/>
      <c r="CT42" s="69"/>
      <c r="CU42" s="69"/>
    </row>
    <row r="43" spans="1:99" ht="15.75">
      <c r="A43" s="85">
        <v>2</v>
      </c>
      <c r="B43" s="86"/>
      <c r="C43" s="87"/>
      <c r="D43" s="85" t="s">
        <v>141</v>
      </c>
      <c r="E43" s="86"/>
      <c r="F43" s="86"/>
      <c r="G43" s="86"/>
      <c r="H43" s="86"/>
      <c r="I43" s="86"/>
      <c r="J43" s="86"/>
      <c r="K43" s="86"/>
      <c r="L43" s="86"/>
      <c r="M43" s="86"/>
      <c r="N43" s="87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11"/>
      <c r="CQ43" s="111"/>
      <c r="CR43" s="111"/>
      <c r="CS43" s="111"/>
      <c r="CT43" s="111"/>
      <c r="CU43" s="111"/>
    </row>
    <row r="44" spans="1:99" ht="15.75">
      <c r="A44" s="85" t="s">
        <v>142</v>
      </c>
      <c r="B44" s="86"/>
      <c r="C44" s="87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144"/>
      <c r="BG44" s="145"/>
      <c r="BH44" s="145"/>
      <c r="BI44" s="145"/>
      <c r="BJ44" s="145"/>
      <c r="BK44" s="146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9"/>
      <c r="CQ44" s="69"/>
      <c r="CR44" s="69"/>
      <c r="CS44" s="69"/>
      <c r="CT44" s="69"/>
      <c r="CU44" s="69"/>
    </row>
    <row r="45" spans="1:99" ht="15.75">
      <c r="A45" s="124">
        <v>2</v>
      </c>
      <c r="B45" s="125"/>
      <c r="C45" s="126"/>
      <c r="D45" s="127" t="s">
        <v>147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8"/>
      <c r="AI45" s="68"/>
      <c r="AJ45" s="68"/>
      <c r="AK45" s="68"/>
      <c r="AL45" s="68"/>
      <c r="AM45" s="68"/>
      <c r="AN45" s="118">
        <f>AN46+AN49</f>
        <v>7.068007627118645</v>
      </c>
      <c r="AO45" s="118"/>
      <c r="AP45" s="118"/>
      <c r="AQ45" s="118"/>
      <c r="AR45" s="118"/>
      <c r="AS45" s="118"/>
      <c r="AT45" s="100"/>
      <c r="AU45" s="100"/>
      <c r="AV45" s="100"/>
      <c r="AW45" s="100"/>
      <c r="AX45" s="100"/>
      <c r="AY45" s="100"/>
      <c r="AZ45" s="118">
        <f>AZ49</f>
        <v>3.13671186440678</v>
      </c>
      <c r="BA45" s="118"/>
      <c r="BB45" s="118"/>
      <c r="BC45" s="118"/>
      <c r="BD45" s="118"/>
      <c r="BE45" s="118"/>
      <c r="BF45" s="118">
        <f>BF46+BF49</f>
        <v>3.13671186440678</v>
      </c>
      <c r="BG45" s="118"/>
      <c r="BH45" s="118"/>
      <c r="BI45" s="118"/>
      <c r="BJ45" s="118"/>
      <c r="BK45" s="118"/>
      <c r="BL45" s="118">
        <f>BL49</f>
        <v>3.9312957627118648</v>
      </c>
      <c r="BM45" s="118"/>
      <c r="BN45" s="118"/>
      <c r="BO45" s="118"/>
      <c r="BP45" s="118"/>
      <c r="BQ45" s="11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9"/>
      <c r="CQ45" s="69"/>
      <c r="CR45" s="69"/>
      <c r="CS45" s="69"/>
      <c r="CT45" s="69"/>
      <c r="CU45" s="69"/>
    </row>
    <row r="46" spans="1:99" ht="21.75" customHeight="1">
      <c r="A46" s="130" t="s">
        <v>148</v>
      </c>
      <c r="B46" s="131"/>
      <c r="C46" s="132"/>
      <c r="D46" s="133" t="s">
        <v>136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00"/>
      <c r="AI46" s="100"/>
      <c r="AJ46" s="100"/>
      <c r="AK46" s="100"/>
      <c r="AL46" s="100"/>
      <c r="AM46" s="100"/>
      <c r="AN46" s="118">
        <f>AN47+AN48</f>
        <v>0</v>
      </c>
      <c r="AO46" s="118"/>
      <c r="AP46" s="118"/>
      <c r="AQ46" s="118"/>
      <c r="AR46" s="118"/>
      <c r="AS46" s="118"/>
      <c r="AT46" s="100"/>
      <c r="AU46" s="100"/>
      <c r="AV46" s="100"/>
      <c r="AW46" s="100"/>
      <c r="AX46" s="100"/>
      <c r="AY46" s="100"/>
      <c r="AZ46" s="118">
        <v>0</v>
      </c>
      <c r="BA46" s="118"/>
      <c r="BB46" s="118"/>
      <c r="BC46" s="118"/>
      <c r="BD46" s="118"/>
      <c r="BE46" s="118"/>
      <c r="BF46" s="118">
        <v>0</v>
      </c>
      <c r="BG46" s="118"/>
      <c r="BH46" s="118"/>
      <c r="BI46" s="118"/>
      <c r="BJ46" s="118"/>
      <c r="BK46" s="118"/>
      <c r="BL46" s="118">
        <f aca="true" t="shared" si="0" ref="BL46:BL51">AN46</f>
        <v>0</v>
      </c>
      <c r="BM46" s="118"/>
      <c r="BN46" s="118"/>
      <c r="BO46" s="118"/>
      <c r="BP46" s="118"/>
      <c r="BQ46" s="118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11"/>
      <c r="CQ46" s="111"/>
      <c r="CR46" s="111"/>
      <c r="CS46" s="111"/>
      <c r="CT46" s="111"/>
      <c r="CU46" s="111"/>
    </row>
    <row r="47" spans="1:99" ht="21.75" customHeight="1">
      <c r="A47" s="88">
        <v>1</v>
      </c>
      <c r="B47" s="89"/>
      <c r="C47" s="90"/>
      <c r="D47" s="91" t="s">
        <v>140</v>
      </c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4"/>
      <c r="P47" s="94"/>
      <c r="Q47" s="94"/>
      <c r="R47" s="94"/>
      <c r="S47" s="94"/>
      <c r="T47" s="94"/>
      <c r="U47" s="94"/>
      <c r="V47" s="95"/>
      <c r="W47" s="96"/>
      <c r="X47" s="96"/>
      <c r="Y47" s="96"/>
      <c r="Z47" s="96"/>
      <c r="AA47" s="97"/>
      <c r="AB47" s="95"/>
      <c r="AC47" s="96"/>
      <c r="AD47" s="96"/>
      <c r="AE47" s="96"/>
      <c r="AF47" s="96"/>
      <c r="AG47" s="97"/>
      <c r="AH47" s="98"/>
      <c r="AI47" s="98"/>
      <c r="AJ47" s="98"/>
      <c r="AK47" s="98"/>
      <c r="AL47" s="98"/>
      <c r="AM47" s="98"/>
      <c r="AN47" s="99"/>
      <c r="AO47" s="99"/>
      <c r="AP47" s="99"/>
      <c r="AQ47" s="99"/>
      <c r="AR47" s="99"/>
      <c r="AS47" s="99"/>
      <c r="AT47" s="98"/>
      <c r="AU47" s="98"/>
      <c r="AV47" s="98"/>
      <c r="AW47" s="98"/>
      <c r="AX47" s="98"/>
      <c r="AY47" s="98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11"/>
      <c r="CQ47" s="111"/>
      <c r="CR47" s="111"/>
      <c r="CS47" s="111"/>
      <c r="CT47" s="111"/>
      <c r="CU47" s="111"/>
    </row>
    <row r="48" spans="1:99" ht="21.75" customHeight="1">
      <c r="A48" s="85">
        <v>2</v>
      </c>
      <c r="B48" s="86"/>
      <c r="C48" s="87"/>
      <c r="D48" s="85" t="s">
        <v>141</v>
      </c>
      <c r="E48" s="86"/>
      <c r="F48" s="86"/>
      <c r="G48" s="86"/>
      <c r="H48" s="86"/>
      <c r="I48" s="86"/>
      <c r="J48" s="86"/>
      <c r="K48" s="86"/>
      <c r="L48" s="86"/>
      <c r="M48" s="86"/>
      <c r="N48" s="87"/>
      <c r="O48" s="94"/>
      <c r="P48" s="94"/>
      <c r="Q48" s="94"/>
      <c r="R48" s="94"/>
      <c r="S48" s="94"/>
      <c r="T48" s="94"/>
      <c r="U48" s="94"/>
      <c r="V48" s="95"/>
      <c r="W48" s="96"/>
      <c r="X48" s="96"/>
      <c r="Y48" s="96"/>
      <c r="Z48" s="96"/>
      <c r="AA48" s="97"/>
      <c r="AB48" s="95"/>
      <c r="AC48" s="96"/>
      <c r="AD48" s="96"/>
      <c r="AE48" s="96"/>
      <c r="AF48" s="96"/>
      <c r="AG48" s="97"/>
      <c r="AH48" s="98"/>
      <c r="AI48" s="98"/>
      <c r="AJ48" s="98"/>
      <c r="AK48" s="98"/>
      <c r="AL48" s="98"/>
      <c r="AM48" s="98"/>
      <c r="AN48" s="99"/>
      <c r="AO48" s="99"/>
      <c r="AP48" s="99"/>
      <c r="AQ48" s="99"/>
      <c r="AR48" s="99"/>
      <c r="AS48" s="99"/>
      <c r="AT48" s="98"/>
      <c r="AU48" s="98"/>
      <c r="AV48" s="98"/>
      <c r="AW48" s="98"/>
      <c r="AX48" s="98"/>
      <c r="AY48" s="98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11"/>
      <c r="CQ48" s="111"/>
      <c r="CR48" s="111"/>
      <c r="CS48" s="111"/>
      <c r="CT48" s="111"/>
      <c r="CU48" s="111"/>
    </row>
    <row r="49" spans="1:99" ht="15.75">
      <c r="A49" s="130" t="s">
        <v>149</v>
      </c>
      <c r="B49" s="131"/>
      <c r="C49" s="132"/>
      <c r="D49" s="136" t="s">
        <v>150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8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/>
      <c r="AI49" s="68"/>
      <c r="AJ49" s="68"/>
      <c r="AK49" s="68"/>
      <c r="AL49" s="68"/>
      <c r="AM49" s="68"/>
      <c r="AN49" s="118">
        <f>SUM(AN50:AS57)</f>
        <v>7.068007627118645</v>
      </c>
      <c r="AO49" s="118"/>
      <c r="AP49" s="118"/>
      <c r="AQ49" s="118"/>
      <c r="AR49" s="118"/>
      <c r="AS49" s="118"/>
      <c r="AT49" s="100"/>
      <c r="AU49" s="100"/>
      <c r="AV49" s="100"/>
      <c r="AW49" s="100"/>
      <c r="AX49" s="100"/>
      <c r="AY49" s="100"/>
      <c r="AZ49" s="118">
        <f>SUM(AZ50:BE57)</f>
        <v>3.13671186440678</v>
      </c>
      <c r="BA49" s="118"/>
      <c r="BB49" s="118"/>
      <c r="BC49" s="118"/>
      <c r="BD49" s="118"/>
      <c r="BE49" s="118"/>
      <c r="BF49" s="118">
        <f>SUM(BF50:BK57)</f>
        <v>3.13671186440678</v>
      </c>
      <c r="BG49" s="118"/>
      <c r="BH49" s="118"/>
      <c r="BI49" s="118"/>
      <c r="BJ49" s="118"/>
      <c r="BK49" s="118"/>
      <c r="BL49" s="118">
        <f>SUM(BL50:BQ57)</f>
        <v>3.9312957627118648</v>
      </c>
      <c r="BM49" s="118"/>
      <c r="BN49" s="118"/>
      <c r="BO49" s="118"/>
      <c r="BP49" s="118"/>
      <c r="BQ49" s="11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9"/>
      <c r="CQ49" s="69"/>
      <c r="CR49" s="69"/>
      <c r="CS49" s="69"/>
      <c r="CT49" s="69"/>
      <c r="CU49" s="69"/>
    </row>
    <row r="50" spans="1:99" ht="24" customHeight="1">
      <c r="A50" s="88">
        <v>1</v>
      </c>
      <c r="B50" s="89"/>
      <c r="C50" s="90"/>
      <c r="D50" s="122" t="s">
        <v>164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19"/>
      <c r="P50" s="120"/>
      <c r="Q50" s="120"/>
      <c r="R50" s="120"/>
      <c r="S50" s="120"/>
      <c r="T50" s="120"/>
      <c r="U50" s="121"/>
      <c r="V50" s="139" t="s">
        <v>166</v>
      </c>
      <c r="W50" s="140"/>
      <c r="X50" s="140"/>
      <c r="Y50" s="140"/>
      <c r="Z50" s="140"/>
      <c r="AA50" s="141"/>
      <c r="AB50" s="139" t="s">
        <v>166</v>
      </c>
      <c r="AC50" s="140"/>
      <c r="AD50" s="140"/>
      <c r="AE50" s="140"/>
      <c r="AF50" s="140"/>
      <c r="AG50" s="141"/>
      <c r="AH50" s="143"/>
      <c r="AI50" s="100"/>
      <c r="AJ50" s="100"/>
      <c r="AK50" s="100"/>
      <c r="AL50" s="100"/>
      <c r="AM50" s="100"/>
      <c r="AN50" s="70">
        <f>((0.040777*1000)/1.18)/1000</f>
        <v>0.03455677966101695</v>
      </c>
      <c r="AO50" s="71"/>
      <c r="AP50" s="71"/>
      <c r="AQ50" s="71"/>
      <c r="AR50" s="71"/>
      <c r="AS50" s="72"/>
      <c r="AT50" s="100"/>
      <c r="AU50" s="100"/>
      <c r="AV50" s="100"/>
      <c r="AW50" s="100"/>
      <c r="AX50" s="100"/>
      <c r="AY50" s="100"/>
      <c r="AZ50" s="70">
        <v>0</v>
      </c>
      <c r="BA50" s="71"/>
      <c r="BB50" s="71"/>
      <c r="BC50" s="71"/>
      <c r="BD50" s="71"/>
      <c r="BE50" s="72"/>
      <c r="BF50" s="118">
        <v>0</v>
      </c>
      <c r="BG50" s="118"/>
      <c r="BH50" s="118"/>
      <c r="BI50" s="118"/>
      <c r="BJ50" s="118"/>
      <c r="BK50" s="118"/>
      <c r="BL50" s="118">
        <f t="shared" si="0"/>
        <v>0.03455677966101695</v>
      </c>
      <c r="BM50" s="118"/>
      <c r="BN50" s="118"/>
      <c r="BO50" s="118"/>
      <c r="BP50" s="118"/>
      <c r="BQ50" s="118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11"/>
      <c r="CQ50" s="111"/>
      <c r="CR50" s="111"/>
      <c r="CS50" s="111"/>
      <c r="CT50" s="111"/>
      <c r="CU50" s="111"/>
    </row>
    <row r="51" spans="1:99" ht="15.75" customHeight="1">
      <c r="A51" s="85">
        <v>2</v>
      </c>
      <c r="B51" s="86"/>
      <c r="C51" s="87"/>
      <c r="D51" s="122" t="s">
        <v>165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69"/>
      <c r="P51" s="69"/>
      <c r="Q51" s="69"/>
      <c r="R51" s="69"/>
      <c r="S51" s="69"/>
      <c r="T51" s="69"/>
      <c r="U51" s="69"/>
      <c r="V51" s="139" t="s">
        <v>166</v>
      </c>
      <c r="W51" s="140"/>
      <c r="X51" s="140"/>
      <c r="Y51" s="140"/>
      <c r="Z51" s="140"/>
      <c r="AA51" s="141"/>
      <c r="AB51" s="139" t="s">
        <v>166</v>
      </c>
      <c r="AC51" s="140"/>
      <c r="AD51" s="140"/>
      <c r="AE51" s="140"/>
      <c r="AF51" s="140"/>
      <c r="AG51" s="141"/>
      <c r="AH51" s="142"/>
      <c r="AI51" s="68"/>
      <c r="AJ51" s="68"/>
      <c r="AK51" s="68"/>
      <c r="AL51" s="68"/>
      <c r="AM51" s="68"/>
      <c r="AN51" s="70">
        <f>((0.04011*1000)/1.18)/1000</f>
        <v>0.03399152542372882</v>
      </c>
      <c r="AO51" s="71"/>
      <c r="AP51" s="71"/>
      <c r="AQ51" s="71"/>
      <c r="AR51" s="71"/>
      <c r="AS51" s="72"/>
      <c r="AT51" s="68"/>
      <c r="AU51" s="68"/>
      <c r="AV51" s="68"/>
      <c r="AW51" s="68"/>
      <c r="AX51" s="68"/>
      <c r="AY51" s="68"/>
      <c r="AZ51" s="70">
        <v>0</v>
      </c>
      <c r="BA51" s="71"/>
      <c r="BB51" s="71"/>
      <c r="BC51" s="71"/>
      <c r="BD51" s="71"/>
      <c r="BE51" s="72"/>
      <c r="BF51" s="118">
        <v>0</v>
      </c>
      <c r="BG51" s="118"/>
      <c r="BH51" s="118"/>
      <c r="BI51" s="118"/>
      <c r="BJ51" s="118"/>
      <c r="BK51" s="118"/>
      <c r="BL51" s="118">
        <f t="shared" si="0"/>
        <v>0.03399152542372882</v>
      </c>
      <c r="BM51" s="118"/>
      <c r="BN51" s="118"/>
      <c r="BO51" s="118"/>
      <c r="BP51" s="118"/>
      <c r="BQ51" s="11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9"/>
      <c r="CQ51" s="69"/>
      <c r="CR51" s="69"/>
      <c r="CS51" s="69"/>
      <c r="CT51" s="69"/>
      <c r="CU51" s="69"/>
    </row>
    <row r="52" spans="1:99" ht="24.75" customHeight="1">
      <c r="A52" s="88">
        <v>3</v>
      </c>
      <c r="B52" s="89"/>
      <c r="C52" s="90"/>
      <c r="D52" s="122" t="s">
        <v>187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69"/>
      <c r="P52" s="69"/>
      <c r="Q52" s="69"/>
      <c r="R52" s="69"/>
      <c r="S52" s="69"/>
      <c r="T52" s="69"/>
      <c r="U52" s="69"/>
      <c r="V52" s="139" t="s">
        <v>166</v>
      </c>
      <c r="W52" s="140"/>
      <c r="X52" s="140"/>
      <c r="Y52" s="140"/>
      <c r="Z52" s="140"/>
      <c r="AA52" s="141"/>
      <c r="AB52" s="139" t="s">
        <v>166</v>
      </c>
      <c r="AC52" s="140"/>
      <c r="AD52" s="140"/>
      <c r="AE52" s="140"/>
      <c r="AF52" s="140"/>
      <c r="AG52" s="141"/>
      <c r="AH52" s="142"/>
      <c r="AI52" s="68"/>
      <c r="AJ52" s="68"/>
      <c r="AK52" s="68"/>
      <c r="AL52" s="68"/>
      <c r="AM52" s="68"/>
      <c r="AN52" s="70">
        <f>2.03249/1.18</f>
        <v>1.722449152542373</v>
      </c>
      <c r="AO52" s="71"/>
      <c r="AP52" s="71"/>
      <c r="AQ52" s="71"/>
      <c r="AR52" s="71"/>
      <c r="AS52" s="72"/>
      <c r="AT52" s="68"/>
      <c r="AU52" s="68"/>
      <c r="AV52" s="68"/>
      <c r="AW52" s="68"/>
      <c r="AX52" s="68"/>
      <c r="AY52" s="68"/>
      <c r="AZ52" s="70">
        <v>0</v>
      </c>
      <c r="BA52" s="71"/>
      <c r="BB52" s="71"/>
      <c r="BC52" s="71"/>
      <c r="BD52" s="71"/>
      <c r="BE52" s="72"/>
      <c r="BF52" s="118">
        <v>0</v>
      </c>
      <c r="BG52" s="118"/>
      <c r="BH52" s="118"/>
      <c r="BI52" s="118"/>
      <c r="BJ52" s="118"/>
      <c r="BK52" s="118"/>
      <c r="BL52" s="118">
        <f>AN52</f>
        <v>1.722449152542373</v>
      </c>
      <c r="BM52" s="118"/>
      <c r="BN52" s="118"/>
      <c r="BO52" s="118"/>
      <c r="BP52" s="118"/>
      <c r="BQ52" s="11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9"/>
      <c r="CQ52" s="69"/>
      <c r="CR52" s="69"/>
      <c r="CS52" s="69"/>
      <c r="CT52" s="69"/>
      <c r="CU52" s="69"/>
    </row>
    <row r="53" spans="1:99" ht="49.5" customHeight="1">
      <c r="A53" s="85">
        <v>4</v>
      </c>
      <c r="B53" s="86"/>
      <c r="C53" s="87"/>
      <c r="D53" s="122" t="s">
        <v>188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69"/>
      <c r="P53" s="69"/>
      <c r="Q53" s="69"/>
      <c r="R53" s="69"/>
      <c r="S53" s="69"/>
      <c r="T53" s="69"/>
      <c r="U53" s="69"/>
      <c r="V53" s="139" t="s">
        <v>166</v>
      </c>
      <c r="W53" s="140"/>
      <c r="X53" s="140"/>
      <c r="Y53" s="140"/>
      <c r="Z53" s="140"/>
      <c r="AA53" s="141"/>
      <c r="AB53" s="139" t="s">
        <v>166</v>
      </c>
      <c r="AC53" s="140"/>
      <c r="AD53" s="140"/>
      <c r="AE53" s="140"/>
      <c r="AF53" s="140"/>
      <c r="AG53" s="141"/>
      <c r="AH53" s="142"/>
      <c r="AI53" s="68"/>
      <c r="AJ53" s="68"/>
      <c r="AK53" s="68"/>
      <c r="AL53" s="68"/>
      <c r="AM53" s="68"/>
      <c r="AN53" s="70">
        <f>2.090208/1.18</f>
        <v>1.7713627118644069</v>
      </c>
      <c r="AO53" s="71"/>
      <c r="AP53" s="71"/>
      <c r="AQ53" s="71"/>
      <c r="AR53" s="71"/>
      <c r="AS53" s="72"/>
      <c r="AT53" s="68"/>
      <c r="AU53" s="68"/>
      <c r="AV53" s="68"/>
      <c r="AW53" s="68"/>
      <c r="AX53" s="68"/>
      <c r="AY53" s="68"/>
      <c r="AZ53" s="70">
        <v>0</v>
      </c>
      <c r="BA53" s="71"/>
      <c r="BB53" s="71"/>
      <c r="BC53" s="71"/>
      <c r="BD53" s="71"/>
      <c r="BE53" s="72"/>
      <c r="BF53" s="118">
        <v>0</v>
      </c>
      <c r="BG53" s="118"/>
      <c r="BH53" s="118"/>
      <c r="BI53" s="118"/>
      <c r="BJ53" s="118"/>
      <c r="BK53" s="118"/>
      <c r="BL53" s="118">
        <f>AN53</f>
        <v>1.7713627118644069</v>
      </c>
      <c r="BM53" s="118"/>
      <c r="BN53" s="118"/>
      <c r="BO53" s="118"/>
      <c r="BP53" s="118"/>
      <c r="BQ53" s="11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9"/>
      <c r="CQ53" s="69"/>
      <c r="CR53" s="69"/>
      <c r="CS53" s="69"/>
      <c r="CT53" s="69"/>
      <c r="CU53" s="69"/>
    </row>
    <row r="54" spans="1:99" ht="29.25" customHeight="1">
      <c r="A54" s="88">
        <v>5</v>
      </c>
      <c r="B54" s="89"/>
      <c r="C54" s="90"/>
      <c r="D54" s="122" t="s">
        <v>189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69"/>
      <c r="P54" s="69"/>
      <c r="Q54" s="69"/>
      <c r="R54" s="69"/>
      <c r="S54" s="69"/>
      <c r="T54" s="69"/>
      <c r="U54" s="69"/>
      <c r="V54" s="139" t="s">
        <v>166</v>
      </c>
      <c r="W54" s="140"/>
      <c r="X54" s="140"/>
      <c r="Y54" s="140"/>
      <c r="Z54" s="140"/>
      <c r="AA54" s="141"/>
      <c r="AB54" s="139" t="s">
        <v>166</v>
      </c>
      <c r="AC54" s="140"/>
      <c r="AD54" s="140"/>
      <c r="AE54" s="140"/>
      <c r="AF54" s="140"/>
      <c r="AG54" s="141"/>
      <c r="AH54" s="142"/>
      <c r="AI54" s="68"/>
      <c r="AJ54" s="68"/>
      <c r="AK54" s="68"/>
      <c r="AL54" s="68"/>
      <c r="AM54" s="68"/>
      <c r="AN54" s="70">
        <f>0.435344/1.18</f>
        <v>0.36893559322033903</v>
      </c>
      <c r="AO54" s="71"/>
      <c r="AP54" s="71"/>
      <c r="AQ54" s="71"/>
      <c r="AR54" s="71"/>
      <c r="AS54" s="72"/>
      <c r="AT54" s="68"/>
      <c r="AU54" s="68"/>
      <c r="AV54" s="68"/>
      <c r="AW54" s="68"/>
      <c r="AX54" s="68"/>
      <c r="AY54" s="68"/>
      <c r="AZ54" s="70">
        <v>0</v>
      </c>
      <c r="BA54" s="71"/>
      <c r="BB54" s="71"/>
      <c r="BC54" s="71"/>
      <c r="BD54" s="71"/>
      <c r="BE54" s="72"/>
      <c r="BF54" s="118">
        <v>0</v>
      </c>
      <c r="BG54" s="118"/>
      <c r="BH54" s="118"/>
      <c r="BI54" s="118"/>
      <c r="BJ54" s="118"/>
      <c r="BK54" s="118"/>
      <c r="BL54" s="118">
        <f>AN54</f>
        <v>0.36893559322033903</v>
      </c>
      <c r="BM54" s="118"/>
      <c r="BN54" s="118"/>
      <c r="BO54" s="118"/>
      <c r="BP54" s="118"/>
      <c r="BQ54" s="11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9"/>
      <c r="CQ54" s="69"/>
      <c r="CR54" s="69"/>
      <c r="CS54" s="69"/>
      <c r="CT54" s="69"/>
      <c r="CU54" s="69"/>
    </row>
    <row r="55" spans="1:99" ht="31.5" customHeight="1">
      <c r="A55" s="85">
        <v>6</v>
      </c>
      <c r="B55" s="86"/>
      <c r="C55" s="87"/>
      <c r="D55" s="122" t="s">
        <v>190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69"/>
      <c r="P55" s="69"/>
      <c r="Q55" s="69"/>
      <c r="R55" s="69"/>
      <c r="S55" s="69"/>
      <c r="T55" s="69"/>
      <c r="U55" s="69"/>
      <c r="V55" s="139" t="s">
        <v>195</v>
      </c>
      <c r="W55" s="140"/>
      <c r="X55" s="140"/>
      <c r="Y55" s="140"/>
      <c r="Z55" s="140"/>
      <c r="AA55" s="141"/>
      <c r="AB55" s="139" t="str">
        <f>V55</f>
        <v>сентябрь,2015</v>
      </c>
      <c r="AC55" s="140"/>
      <c r="AD55" s="140"/>
      <c r="AE55" s="140"/>
      <c r="AF55" s="140"/>
      <c r="AG55" s="141"/>
      <c r="AH55" s="142">
        <v>1</v>
      </c>
      <c r="AI55" s="68"/>
      <c r="AJ55" s="68"/>
      <c r="AK55" s="68"/>
      <c r="AL55" s="68"/>
      <c r="AM55" s="68"/>
      <c r="AN55" s="70">
        <f>0.387953/1.18</f>
        <v>0.3287737288135593</v>
      </c>
      <c r="AO55" s="71"/>
      <c r="AP55" s="71"/>
      <c r="AQ55" s="71"/>
      <c r="AR55" s="71"/>
      <c r="AS55" s="72"/>
      <c r="AT55" s="68"/>
      <c r="AU55" s="68"/>
      <c r="AV55" s="68"/>
      <c r="AW55" s="68"/>
      <c r="AX55" s="68"/>
      <c r="AY55" s="68"/>
      <c r="AZ55" s="70">
        <f>AN55</f>
        <v>0.3287737288135593</v>
      </c>
      <c r="BA55" s="71"/>
      <c r="BB55" s="71"/>
      <c r="BC55" s="71"/>
      <c r="BD55" s="71"/>
      <c r="BE55" s="72"/>
      <c r="BF55" s="118">
        <f>AZ55</f>
        <v>0.3287737288135593</v>
      </c>
      <c r="BG55" s="118"/>
      <c r="BH55" s="118"/>
      <c r="BI55" s="118"/>
      <c r="BJ55" s="118"/>
      <c r="BK55" s="118"/>
      <c r="BL55" s="118">
        <v>0</v>
      </c>
      <c r="BM55" s="118"/>
      <c r="BN55" s="118"/>
      <c r="BO55" s="118"/>
      <c r="BP55" s="118"/>
      <c r="BQ55" s="11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9"/>
      <c r="CQ55" s="69"/>
      <c r="CR55" s="69"/>
      <c r="CS55" s="69"/>
      <c r="CT55" s="69"/>
      <c r="CU55" s="69"/>
    </row>
    <row r="56" spans="1:99" ht="46.5" customHeight="1">
      <c r="A56" s="88">
        <v>7</v>
      </c>
      <c r="B56" s="89"/>
      <c r="C56" s="90"/>
      <c r="D56" s="122" t="s">
        <v>191</v>
      </c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69"/>
      <c r="P56" s="69"/>
      <c r="Q56" s="69"/>
      <c r="R56" s="69"/>
      <c r="S56" s="69"/>
      <c r="T56" s="69"/>
      <c r="U56" s="69"/>
      <c r="V56" s="139" t="s">
        <v>193</v>
      </c>
      <c r="W56" s="140"/>
      <c r="X56" s="140"/>
      <c r="Y56" s="140"/>
      <c r="Z56" s="140"/>
      <c r="AA56" s="141"/>
      <c r="AB56" s="139" t="str">
        <f>V56</f>
        <v>август,2015</v>
      </c>
      <c r="AC56" s="140"/>
      <c r="AD56" s="140"/>
      <c r="AE56" s="140"/>
      <c r="AF56" s="140"/>
      <c r="AG56" s="141"/>
      <c r="AH56" s="142">
        <v>1</v>
      </c>
      <c r="AI56" s="68"/>
      <c r="AJ56" s="68"/>
      <c r="AK56" s="68"/>
      <c r="AL56" s="68"/>
      <c r="AM56" s="68"/>
      <c r="AN56" s="70">
        <f>1.339511/1.18</f>
        <v>1.135178813559322</v>
      </c>
      <c r="AO56" s="71"/>
      <c r="AP56" s="71"/>
      <c r="AQ56" s="71"/>
      <c r="AR56" s="71"/>
      <c r="AS56" s="72"/>
      <c r="AT56" s="68"/>
      <c r="AU56" s="68"/>
      <c r="AV56" s="68"/>
      <c r="AW56" s="68"/>
      <c r="AX56" s="68"/>
      <c r="AY56" s="68"/>
      <c r="AZ56" s="70">
        <f>AN56</f>
        <v>1.135178813559322</v>
      </c>
      <c r="BA56" s="71"/>
      <c r="BB56" s="71"/>
      <c r="BC56" s="71"/>
      <c r="BD56" s="71"/>
      <c r="BE56" s="72"/>
      <c r="BF56" s="118">
        <f>AZ56</f>
        <v>1.135178813559322</v>
      </c>
      <c r="BG56" s="118"/>
      <c r="BH56" s="118"/>
      <c r="BI56" s="118"/>
      <c r="BJ56" s="118"/>
      <c r="BK56" s="118"/>
      <c r="BL56" s="118">
        <v>0</v>
      </c>
      <c r="BM56" s="118"/>
      <c r="BN56" s="118"/>
      <c r="BO56" s="118"/>
      <c r="BP56" s="118"/>
      <c r="BQ56" s="11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9"/>
      <c r="CQ56" s="69"/>
      <c r="CR56" s="69"/>
      <c r="CS56" s="69"/>
      <c r="CT56" s="69"/>
      <c r="CU56" s="69"/>
    </row>
    <row r="57" spans="1:99" ht="47.25" customHeight="1">
      <c r="A57" s="85">
        <v>8</v>
      </c>
      <c r="B57" s="86"/>
      <c r="C57" s="87"/>
      <c r="D57" s="122" t="s">
        <v>192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69"/>
      <c r="P57" s="69"/>
      <c r="Q57" s="69"/>
      <c r="R57" s="69"/>
      <c r="S57" s="69"/>
      <c r="T57" s="69"/>
      <c r="U57" s="69"/>
      <c r="V57" s="139" t="s">
        <v>194</v>
      </c>
      <c r="W57" s="140"/>
      <c r="X57" s="140"/>
      <c r="Y57" s="140"/>
      <c r="Z57" s="140"/>
      <c r="AA57" s="141"/>
      <c r="AB57" s="139" t="str">
        <f>V57</f>
        <v>июль,2015</v>
      </c>
      <c r="AC57" s="140"/>
      <c r="AD57" s="140"/>
      <c r="AE57" s="140"/>
      <c r="AF57" s="140"/>
      <c r="AG57" s="141"/>
      <c r="AH57" s="142">
        <v>1</v>
      </c>
      <c r="AI57" s="68"/>
      <c r="AJ57" s="68"/>
      <c r="AK57" s="68"/>
      <c r="AL57" s="68"/>
      <c r="AM57" s="68"/>
      <c r="AN57" s="70">
        <f>1.973856/1.18</f>
        <v>1.6727593220338985</v>
      </c>
      <c r="AO57" s="71"/>
      <c r="AP57" s="71"/>
      <c r="AQ57" s="71"/>
      <c r="AR57" s="71"/>
      <c r="AS57" s="72"/>
      <c r="AT57" s="68"/>
      <c r="AU57" s="68"/>
      <c r="AV57" s="68"/>
      <c r="AW57" s="68"/>
      <c r="AX57" s="68"/>
      <c r="AY57" s="68"/>
      <c r="AZ57" s="70">
        <f>AN57</f>
        <v>1.6727593220338985</v>
      </c>
      <c r="BA57" s="71"/>
      <c r="BB57" s="71"/>
      <c r="BC57" s="71"/>
      <c r="BD57" s="71"/>
      <c r="BE57" s="72"/>
      <c r="BF57" s="118">
        <f>AZ57</f>
        <v>1.6727593220338985</v>
      </c>
      <c r="BG57" s="118"/>
      <c r="BH57" s="118"/>
      <c r="BI57" s="118"/>
      <c r="BJ57" s="118"/>
      <c r="BK57" s="118"/>
      <c r="BL57" s="118">
        <v>0</v>
      </c>
      <c r="BM57" s="118"/>
      <c r="BN57" s="118"/>
      <c r="BO57" s="118"/>
      <c r="BP57" s="118"/>
      <c r="BQ57" s="11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9"/>
      <c r="CQ57" s="69"/>
      <c r="CR57" s="69"/>
      <c r="CS57" s="69"/>
      <c r="CT57" s="69"/>
      <c r="CU57" s="69"/>
    </row>
    <row r="58" spans="1:99" ht="15.75">
      <c r="A58" s="76" t="s">
        <v>112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8"/>
      <c r="O58" s="69"/>
      <c r="P58" s="69"/>
      <c r="Q58" s="69"/>
      <c r="R58" s="69"/>
      <c r="S58" s="69"/>
      <c r="T58" s="69"/>
      <c r="U58" s="69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11"/>
      <c r="CQ58" s="111"/>
      <c r="CR58" s="111"/>
      <c r="CS58" s="111"/>
      <c r="CT58" s="111"/>
      <c r="CU58" s="111"/>
    </row>
    <row r="59" spans="1:99" ht="15.75">
      <c r="A59" s="115"/>
      <c r="B59" s="116"/>
      <c r="C59" s="117"/>
      <c r="D59" s="102" t="s">
        <v>151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9"/>
      <c r="CQ59" s="69"/>
      <c r="CR59" s="69"/>
      <c r="CS59" s="69"/>
      <c r="CT59" s="69"/>
      <c r="CU59" s="69"/>
    </row>
    <row r="60" spans="1:99" ht="12.75" customHeight="1">
      <c r="A60" s="85">
        <v>1</v>
      </c>
      <c r="B60" s="86"/>
      <c r="C60" s="87"/>
      <c r="D60" s="91" t="s">
        <v>140</v>
      </c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11"/>
      <c r="CQ60" s="111"/>
      <c r="CR60" s="111"/>
      <c r="CS60" s="111"/>
      <c r="CT60" s="111"/>
      <c r="CU60" s="111"/>
    </row>
    <row r="61" spans="1:99" ht="12.75" customHeight="1">
      <c r="A61" s="85">
        <v>2</v>
      </c>
      <c r="B61" s="86"/>
      <c r="C61" s="87"/>
      <c r="D61" s="85" t="s">
        <v>141</v>
      </c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9"/>
      <c r="CQ61" s="69"/>
      <c r="CR61" s="69"/>
      <c r="CS61" s="69"/>
      <c r="CT61" s="69"/>
      <c r="CU61" s="69"/>
    </row>
    <row r="62" spans="1:99" ht="12.75" customHeight="1">
      <c r="A62" s="85" t="s">
        <v>142</v>
      </c>
      <c r="B62" s="86"/>
      <c r="C62" s="87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8"/>
      <c r="O62" s="69"/>
      <c r="P62" s="69"/>
      <c r="Q62" s="69"/>
      <c r="R62" s="69"/>
      <c r="S62" s="69"/>
      <c r="T62" s="69"/>
      <c r="U62" s="69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11"/>
      <c r="CQ62" s="111"/>
      <c r="CR62" s="111"/>
      <c r="CS62" s="111"/>
      <c r="CT62" s="111"/>
      <c r="CU62" s="111"/>
    </row>
    <row r="63" spans="1:99" ht="15.75">
      <c r="A63" s="112"/>
      <c r="B63" s="113"/>
      <c r="C63" s="11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10"/>
      <c r="CQ63" s="110"/>
      <c r="CR63" s="110"/>
      <c r="CS63" s="110"/>
      <c r="CT63" s="110"/>
      <c r="CU63" s="110"/>
    </row>
    <row r="64" spans="1:99" ht="15.75">
      <c r="A64" s="108"/>
      <c r="B64" s="108"/>
      <c r="C64" s="108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8"/>
      <c r="CQ64" s="108"/>
      <c r="CR64" s="108"/>
      <c r="CS64" s="108"/>
      <c r="CT64" s="108"/>
      <c r="CU64" s="108"/>
    </row>
    <row r="65" spans="1:99" ht="15.75">
      <c r="A65" s="101"/>
      <c r="B65" s="101"/>
      <c r="C65" s="101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101"/>
      <c r="CQ65" s="101"/>
      <c r="CR65" s="101"/>
      <c r="CS65" s="101"/>
      <c r="CT65" s="101"/>
      <c r="CU65" s="101"/>
    </row>
    <row r="66" spans="1:99" ht="15.75">
      <c r="A66" s="101"/>
      <c r="B66" s="101"/>
      <c r="C66" s="101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101"/>
      <c r="CQ66" s="101"/>
      <c r="CR66" s="101"/>
      <c r="CS66" s="101"/>
      <c r="CT66" s="101"/>
      <c r="CU66" s="101"/>
    </row>
    <row r="67" spans="10:48" ht="15.75">
      <c r="J67" s="13" t="s">
        <v>158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 t="s">
        <v>159</v>
      </c>
      <c r="AU67" s="13"/>
      <c r="AV67" s="13"/>
    </row>
  </sheetData>
  <sheetProtection/>
  <mergeCells count="1017">
    <mergeCell ref="BX57:CC57"/>
    <mergeCell ref="CD57:CI57"/>
    <mergeCell ref="CJ57:CO57"/>
    <mergeCell ref="CP57:CU57"/>
    <mergeCell ref="AN57:AS57"/>
    <mergeCell ref="AT57:AY57"/>
    <mergeCell ref="AZ57:BE57"/>
    <mergeCell ref="BF57:BK57"/>
    <mergeCell ref="BL57:BQ57"/>
    <mergeCell ref="BR57:BW57"/>
    <mergeCell ref="BX56:CC56"/>
    <mergeCell ref="CD56:CI56"/>
    <mergeCell ref="CJ56:CO56"/>
    <mergeCell ref="CP56:CU56"/>
    <mergeCell ref="A57:C57"/>
    <mergeCell ref="D57:N57"/>
    <mergeCell ref="O57:U57"/>
    <mergeCell ref="V57:AA57"/>
    <mergeCell ref="AB57:AG57"/>
    <mergeCell ref="AH57:AM57"/>
    <mergeCell ref="AN56:AS56"/>
    <mergeCell ref="AT56:AY56"/>
    <mergeCell ref="AZ56:BE56"/>
    <mergeCell ref="BF56:BK56"/>
    <mergeCell ref="BL56:BQ56"/>
    <mergeCell ref="BR56:BW56"/>
    <mergeCell ref="BX55:CC55"/>
    <mergeCell ref="CD55:CI55"/>
    <mergeCell ref="CJ55:CO55"/>
    <mergeCell ref="CP55:CU55"/>
    <mergeCell ref="A56:C56"/>
    <mergeCell ref="D56:N56"/>
    <mergeCell ref="O56:U56"/>
    <mergeCell ref="V56:AA56"/>
    <mergeCell ref="AB56:AG56"/>
    <mergeCell ref="AH56:AM56"/>
    <mergeCell ref="AN55:AS55"/>
    <mergeCell ref="AT55:AY55"/>
    <mergeCell ref="AZ55:BE55"/>
    <mergeCell ref="BF55:BK55"/>
    <mergeCell ref="BL55:BQ55"/>
    <mergeCell ref="BR55:BW55"/>
    <mergeCell ref="BX54:CC54"/>
    <mergeCell ref="CD54:CI54"/>
    <mergeCell ref="CJ54:CO54"/>
    <mergeCell ref="CP54:CU54"/>
    <mergeCell ref="A55:C55"/>
    <mergeCell ref="D55:N55"/>
    <mergeCell ref="O55:U55"/>
    <mergeCell ref="V55:AA55"/>
    <mergeCell ref="AB55:AG55"/>
    <mergeCell ref="AH55:AM55"/>
    <mergeCell ref="AN54:AS54"/>
    <mergeCell ref="AT54:AY54"/>
    <mergeCell ref="AZ54:BE54"/>
    <mergeCell ref="BF54:BK54"/>
    <mergeCell ref="BL54:BQ54"/>
    <mergeCell ref="BR54:BW54"/>
    <mergeCell ref="BX53:CC53"/>
    <mergeCell ref="CD53:CI53"/>
    <mergeCell ref="CJ53:CO53"/>
    <mergeCell ref="CP53:CU53"/>
    <mergeCell ref="A54:C54"/>
    <mergeCell ref="D54:N54"/>
    <mergeCell ref="O54:U54"/>
    <mergeCell ref="V54:AA54"/>
    <mergeCell ref="AB54:AG54"/>
    <mergeCell ref="AH54:AM54"/>
    <mergeCell ref="AN53:AS53"/>
    <mergeCell ref="AT53:AY53"/>
    <mergeCell ref="AZ53:BE53"/>
    <mergeCell ref="BF53:BK53"/>
    <mergeCell ref="BL53:BQ53"/>
    <mergeCell ref="BR53:BW53"/>
    <mergeCell ref="BX52:CC52"/>
    <mergeCell ref="CD52:CI52"/>
    <mergeCell ref="CJ52:CO52"/>
    <mergeCell ref="CP52:CU52"/>
    <mergeCell ref="A53:C53"/>
    <mergeCell ref="D53:N53"/>
    <mergeCell ref="O53:U53"/>
    <mergeCell ref="V53:AA53"/>
    <mergeCell ref="AB53:AG53"/>
    <mergeCell ref="AH53:AM53"/>
    <mergeCell ref="AN52:AS52"/>
    <mergeCell ref="AT52:AY52"/>
    <mergeCell ref="AZ52:BE52"/>
    <mergeCell ref="BF52:BK52"/>
    <mergeCell ref="BL52:BQ52"/>
    <mergeCell ref="BR52:BW52"/>
    <mergeCell ref="BX31:CC31"/>
    <mergeCell ref="CD31:CI31"/>
    <mergeCell ref="CJ31:CO31"/>
    <mergeCell ref="CP31:CU31"/>
    <mergeCell ref="A52:C52"/>
    <mergeCell ref="D52:N52"/>
    <mergeCell ref="O52:U52"/>
    <mergeCell ref="V52:AA52"/>
    <mergeCell ref="AB52:AG52"/>
    <mergeCell ref="AH52:AM52"/>
    <mergeCell ref="AN31:AS31"/>
    <mergeCell ref="AT31:AY31"/>
    <mergeCell ref="AZ31:BE31"/>
    <mergeCell ref="BF31:BK31"/>
    <mergeCell ref="BL31:BQ31"/>
    <mergeCell ref="BR31:BW31"/>
    <mergeCell ref="BX30:CC30"/>
    <mergeCell ref="CD30:CI30"/>
    <mergeCell ref="CJ30:CO30"/>
    <mergeCell ref="CP30:CU30"/>
    <mergeCell ref="A31:C31"/>
    <mergeCell ref="D31:N31"/>
    <mergeCell ref="O31:U31"/>
    <mergeCell ref="V31:AA31"/>
    <mergeCell ref="AB31:AG31"/>
    <mergeCell ref="AH31:AM31"/>
    <mergeCell ref="AN30:AS30"/>
    <mergeCell ref="AT30:AY30"/>
    <mergeCell ref="AZ30:BE30"/>
    <mergeCell ref="BF30:BK30"/>
    <mergeCell ref="BL30:BQ30"/>
    <mergeCell ref="BR30:BW30"/>
    <mergeCell ref="BX32:CC32"/>
    <mergeCell ref="CD32:CI32"/>
    <mergeCell ref="CJ32:CO32"/>
    <mergeCell ref="CP32:CU32"/>
    <mergeCell ref="A30:C30"/>
    <mergeCell ref="D30:N30"/>
    <mergeCell ref="O30:U30"/>
    <mergeCell ref="V30:AA30"/>
    <mergeCell ref="AB30:AG30"/>
    <mergeCell ref="AH30:AM30"/>
    <mergeCell ref="AN32:AS32"/>
    <mergeCell ref="AT32:AY32"/>
    <mergeCell ref="AZ32:BE32"/>
    <mergeCell ref="BF32:BK32"/>
    <mergeCell ref="BL32:BQ32"/>
    <mergeCell ref="BR32:BW32"/>
    <mergeCell ref="BX29:CC29"/>
    <mergeCell ref="CD29:CI29"/>
    <mergeCell ref="CJ29:CO29"/>
    <mergeCell ref="CP29:CU29"/>
    <mergeCell ref="A32:C32"/>
    <mergeCell ref="D32:N32"/>
    <mergeCell ref="O32:U32"/>
    <mergeCell ref="V32:AA32"/>
    <mergeCell ref="AB32:AG32"/>
    <mergeCell ref="AH32:AM32"/>
    <mergeCell ref="AN29:AS29"/>
    <mergeCell ref="AT29:AY29"/>
    <mergeCell ref="AZ29:BE29"/>
    <mergeCell ref="BF29:BK29"/>
    <mergeCell ref="BL29:BQ29"/>
    <mergeCell ref="BR29:BW29"/>
    <mergeCell ref="BX28:CC28"/>
    <mergeCell ref="CD28:CI28"/>
    <mergeCell ref="CJ28:CO28"/>
    <mergeCell ref="CP28:CU28"/>
    <mergeCell ref="A29:C29"/>
    <mergeCell ref="D29:N29"/>
    <mergeCell ref="O29:U29"/>
    <mergeCell ref="V29:AA29"/>
    <mergeCell ref="AB29:AG29"/>
    <mergeCell ref="AH29:AM29"/>
    <mergeCell ref="AN28:AS28"/>
    <mergeCell ref="AT28:AY28"/>
    <mergeCell ref="AZ28:BE28"/>
    <mergeCell ref="BF28:BK28"/>
    <mergeCell ref="BL28:BQ28"/>
    <mergeCell ref="BR28:BW28"/>
    <mergeCell ref="BX27:CC27"/>
    <mergeCell ref="CD27:CI27"/>
    <mergeCell ref="CJ27:CO27"/>
    <mergeCell ref="CP27:CU27"/>
    <mergeCell ref="A28:C28"/>
    <mergeCell ref="D28:N28"/>
    <mergeCell ref="O28:U28"/>
    <mergeCell ref="V28:AA28"/>
    <mergeCell ref="AB28:AG28"/>
    <mergeCell ref="AH28:AM28"/>
    <mergeCell ref="AN27:AS27"/>
    <mergeCell ref="AT27:AY27"/>
    <mergeCell ref="AZ27:BE27"/>
    <mergeCell ref="BF27:BK27"/>
    <mergeCell ref="BL27:BQ27"/>
    <mergeCell ref="BR27:BW27"/>
    <mergeCell ref="BX26:CC26"/>
    <mergeCell ref="CD26:CI26"/>
    <mergeCell ref="CJ26:CO26"/>
    <mergeCell ref="CP26:CU26"/>
    <mergeCell ref="A27:C27"/>
    <mergeCell ref="D27:N27"/>
    <mergeCell ref="O27:U27"/>
    <mergeCell ref="V27:AA27"/>
    <mergeCell ref="AB27:AG27"/>
    <mergeCell ref="AH27:AM27"/>
    <mergeCell ref="AN26:AS26"/>
    <mergeCell ref="AT26:AY26"/>
    <mergeCell ref="AZ26:BE26"/>
    <mergeCell ref="BF26:BK26"/>
    <mergeCell ref="BL26:BQ26"/>
    <mergeCell ref="BR26:BW26"/>
    <mergeCell ref="BX25:CC25"/>
    <mergeCell ref="CD25:CI25"/>
    <mergeCell ref="CJ25:CO25"/>
    <mergeCell ref="CP25:CU25"/>
    <mergeCell ref="A26:C26"/>
    <mergeCell ref="D26:N26"/>
    <mergeCell ref="O26:U26"/>
    <mergeCell ref="V26:AA26"/>
    <mergeCell ref="AB26:AG26"/>
    <mergeCell ref="AH26:AM26"/>
    <mergeCell ref="AN25:AS25"/>
    <mergeCell ref="AT25:AY25"/>
    <mergeCell ref="AZ25:BE25"/>
    <mergeCell ref="BF25:BK25"/>
    <mergeCell ref="BL25:BQ25"/>
    <mergeCell ref="BR25:BW25"/>
    <mergeCell ref="BX24:CC24"/>
    <mergeCell ref="CD24:CI24"/>
    <mergeCell ref="CJ24:CO24"/>
    <mergeCell ref="CP24:CU24"/>
    <mergeCell ref="A25:C25"/>
    <mergeCell ref="D25:N25"/>
    <mergeCell ref="O25:U25"/>
    <mergeCell ref="V25:AA25"/>
    <mergeCell ref="AB25:AG25"/>
    <mergeCell ref="AH25:AM25"/>
    <mergeCell ref="AN24:AS24"/>
    <mergeCell ref="AT24:AY24"/>
    <mergeCell ref="AZ24:BE24"/>
    <mergeCell ref="BF24:BK24"/>
    <mergeCell ref="BL24:BQ24"/>
    <mergeCell ref="BR24:BW24"/>
    <mergeCell ref="BX23:CC23"/>
    <mergeCell ref="CD23:CI23"/>
    <mergeCell ref="CJ23:CO23"/>
    <mergeCell ref="CP23:CU23"/>
    <mergeCell ref="A24:C24"/>
    <mergeCell ref="D24:N24"/>
    <mergeCell ref="O24:U24"/>
    <mergeCell ref="V24:AA24"/>
    <mergeCell ref="AB24:AG24"/>
    <mergeCell ref="AH24:AM24"/>
    <mergeCell ref="AN23:AS23"/>
    <mergeCell ref="AT23:AY23"/>
    <mergeCell ref="AZ23:BE23"/>
    <mergeCell ref="BF23:BK23"/>
    <mergeCell ref="BL23:BQ23"/>
    <mergeCell ref="BR23:BW23"/>
    <mergeCell ref="BX22:CC22"/>
    <mergeCell ref="CD22:CI22"/>
    <mergeCell ref="CJ22:CO22"/>
    <mergeCell ref="CP22:CU22"/>
    <mergeCell ref="A23:C23"/>
    <mergeCell ref="D23:N23"/>
    <mergeCell ref="O23:U23"/>
    <mergeCell ref="V23:AA23"/>
    <mergeCell ref="AB23:AG23"/>
    <mergeCell ref="AH23:AM23"/>
    <mergeCell ref="AN22:AS22"/>
    <mergeCell ref="AT22:AY22"/>
    <mergeCell ref="AZ22:BE22"/>
    <mergeCell ref="BF22:BK22"/>
    <mergeCell ref="BL22:BQ22"/>
    <mergeCell ref="BR22:BW22"/>
    <mergeCell ref="BX21:CC21"/>
    <mergeCell ref="CD21:CI21"/>
    <mergeCell ref="CJ21:CO21"/>
    <mergeCell ref="CP21:CU21"/>
    <mergeCell ref="A22:C22"/>
    <mergeCell ref="D22:N22"/>
    <mergeCell ref="O22:U22"/>
    <mergeCell ref="V22:AA22"/>
    <mergeCell ref="AB22:AG22"/>
    <mergeCell ref="AH22:AM22"/>
    <mergeCell ref="AN21:AS21"/>
    <mergeCell ref="AT21:AY21"/>
    <mergeCell ref="AZ21:BE21"/>
    <mergeCell ref="BF21:BK21"/>
    <mergeCell ref="BL21:BQ21"/>
    <mergeCell ref="BR21:BW21"/>
    <mergeCell ref="BX20:CC20"/>
    <mergeCell ref="CD20:CI20"/>
    <mergeCell ref="CJ20:CO20"/>
    <mergeCell ref="CP20:CU20"/>
    <mergeCell ref="A21:C21"/>
    <mergeCell ref="D21:N21"/>
    <mergeCell ref="O21:U21"/>
    <mergeCell ref="V21:AA21"/>
    <mergeCell ref="AB21:AG21"/>
    <mergeCell ref="AH21:AM21"/>
    <mergeCell ref="AN20:AS20"/>
    <mergeCell ref="AT20:AY20"/>
    <mergeCell ref="AZ20:BE20"/>
    <mergeCell ref="BF20:BK20"/>
    <mergeCell ref="BL20:BQ20"/>
    <mergeCell ref="BR20:BW20"/>
    <mergeCell ref="BX19:CC19"/>
    <mergeCell ref="CD19:CI19"/>
    <mergeCell ref="CJ19:CO19"/>
    <mergeCell ref="CP19:CU19"/>
    <mergeCell ref="A20:C20"/>
    <mergeCell ref="D20:N20"/>
    <mergeCell ref="O20:U20"/>
    <mergeCell ref="V20:AA20"/>
    <mergeCell ref="AB20:AG20"/>
    <mergeCell ref="AH20:AM20"/>
    <mergeCell ref="AN19:AS19"/>
    <mergeCell ref="AT19:AY19"/>
    <mergeCell ref="AZ19:BE19"/>
    <mergeCell ref="BF19:BK19"/>
    <mergeCell ref="BL19:BQ19"/>
    <mergeCell ref="BR19:BW19"/>
    <mergeCell ref="A19:C19"/>
    <mergeCell ref="D19:N19"/>
    <mergeCell ref="O19:U19"/>
    <mergeCell ref="V19:AA19"/>
    <mergeCell ref="AB19:AG19"/>
    <mergeCell ref="AH19:AM19"/>
    <mergeCell ref="AN50:AS50"/>
    <mergeCell ref="AN51:AS51"/>
    <mergeCell ref="AB7:AG7"/>
    <mergeCell ref="AB8:AG8"/>
    <mergeCell ref="AB9:AG9"/>
    <mergeCell ref="AB15:AG15"/>
    <mergeCell ref="AN14:AS14"/>
    <mergeCell ref="AB10:AG10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B12:AG12"/>
    <mergeCell ref="AB13:AG13"/>
    <mergeCell ref="AB14:AG14"/>
    <mergeCell ref="AH8:AM8"/>
    <mergeCell ref="AH9:AM9"/>
    <mergeCell ref="AH10:AM10"/>
    <mergeCell ref="AH11:AM11"/>
    <mergeCell ref="AH12:AM12"/>
    <mergeCell ref="AN16:AS16"/>
    <mergeCell ref="AH16:AM16"/>
    <mergeCell ref="AN5:AS5"/>
    <mergeCell ref="AN6:AS6"/>
    <mergeCell ref="AN9:AS9"/>
    <mergeCell ref="AN10:AS10"/>
    <mergeCell ref="AN8:AS8"/>
    <mergeCell ref="AH14:AM14"/>
    <mergeCell ref="AH5:AM5"/>
    <mergeCell ref="AH6:AM6"/>
    <mergeCell ref="AH15:AM15"/>
    <mergeCell ref="AN11:AS11"/>
    <mergeCell ref="AN12:AS12"/>
    <mergeCell ref="AH13:AM13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Z12:BE12"/>
    <mergeCell ref="AZ15:BE15"/>
    <mergeCell ref="AT5:AY5"/>
    <mergeCell ref="AT6:AY6"/>
    <mergeCell ref="AT7:AY7"/>
    <mergeCell ref="AZ7:BE7"/>
    <mergeCell ref="AZ8:BE8"/>
    <mergeCell ref="AT14:AY14"/>
    <mergeCell ref="BF9:BK9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L11:BQ11"/>
    <mergeCell ref="BL12:BQ12"/>
    <mergeCell ref="BF11:BK11"/>
    <mergeCell ref="BF12:BK12"/>
    <mergeCell ref="BF13:BK13"/>
    <mergeCell ref="BL4:BQ4"/>
    <mergeCell ref="BL5:BQ5"/>
    <mergeCell ref="BL6:BQ6"/>
    <mergeCell ref="BL7:BQ7"/>
    <mergeCell ref="BL8:BQ8"/>
    <mergeCell ref="BR13:BW13"/>
    <mergeCell ref="BR7:BW7"/>
    <mergeCell ref="BR8:BW8"/>
    <mergeCell ref="BR9:BW9"/>
    <mergeCell ref="BR16:BW16"/>
    <mergeCell ref="BL13:BQ13"/>
    <mergeCell ref="BL14:BQ14"/>
    <mergeCell ref="BL15:BQ15"/>
    <mergeCell ref="BL16:BQ16"/>
    <mergeCell ref="BL10:BQ10"/>
    <mergeCell ref="BX5:CC5"/>
    <mergeCell ref="BX6:CC6"/>
    <mergeCell ref="BX7:CC7"/>
    <mergeCell ref="BX8:CC8"/>
    <mergeCell ref="BR14:BW14"/>
    <mergeCell ref="BR15:BW15"/>
    <mergeCell ref="BX9:CC9"/>
    <mergeCell ref="BR10:BW10"/>
    <mergeCell ref="BR11:BW11"/>
    <mergeCell ref="BR12:BW12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13:CC13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CD7:CI7"/>
    <mergeCell ref="CJ5:CO5"/>
    <mergeCell ref="CJ6:CO6"/>
    <mergeCell ref="CJ7:CO7"/>
    <mergeCell ref="CJ8:CO8"/>
    <mergeCell ref="CD14:CI14"/>
    <mergeCell ref="CD15:CI15"/>
    <mergeCell ref="CJ9:CO9"/>
    <mergeCell ref="CD10:CI10"/>
    <mergeCell ref="CD11:CI11"/>
    <mergeCell ref="CD12:CI12"/>
    <mergeCell ref="CP8:CU8"/>
    <mergeCell ref="CJ14:CO14"/>
    <mergeCell ref="CJ15:CO15"/>
    <mergeCell ref="CJ16:CO16"/>
    <mergeCell ref="CJ10:CO10"/>
    <mergeCell ref="CJ11:CO11"/>
    <mergeCell ref="CJ12:CO12"/>
    <mergeCell ref="CJ13:CO13"/>
    <mergeCell ref="CP14:CU14"/>
    <mergeCell ref="CP15:CU15"/>
    <mergeCell ref="CP2:CU2"/>
    <mergeCell ref="CP3:CU3"/>
    <mergeCell ref="CP4:CU4"/>
    <mergeCell ref="CP5:CU5"/>
    <mergeCell ref="CP6:CU6"/>
    <mergeCell ref="CP7:CU7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P13:CU13"/>
    <mergeCell ref="V10:AA10"/>
    <mergeCell ref="V11:AA11"/>
    <mergeCell ref="O6:U6"/>
    <mergeCell ref="O7:U7"/>
    <mergeCell ref="O8:U8"/>
    <mergeCell ref="O9:U9"/>
    <mergeCell ref="V7:AA7"/>
    <mergeCell ref="V8:AA8"/>
    <mergeCell ref="D2:N2"/>
    <mergeCell ref="D3:N3"/>
    <mergeCell ref="D4:N4"/>
    <mergeCell ref="D5:N5"/>
    <mergeCell ref="D6:N6"/>
    <mergeCell ref="D8:N8"/>
    <mergeCell ref="D9:N9"/>
    <mergeCell ref="D10:N10"/>
    <mergeCell ref="D11:N11"/>
    <mergeCell ref="D12:N12"/>
    <mergeCell ref="O12:U12"/>
    <mergeCell ref="O13:U1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AH33:AM33"/>
    <mergeCell ref="BR33:BW33"/>
    <mergeCell ref="V2:AG2"/>
    <mergeCell ref="V3:AG3"/>
    <mergeCell ref="V4:AG4"/>
    <mergeCell ref="AN2:BQ2"/>
    <mergeCell ref="AN3:BQ3"/>
    <mergeCell ref="AT4:AY4"/>
    <mergeCell ref="AH2:AM2"/>
    <mergeCell ref="AH3:AM3"/>
    <mergeCell ref="BL33:BQ33"/>
    <mergeCell ref="CP33:CU33"/>
    <mergeCell ref="AN33:AS33"/>
    <mergeCell ref="A33:C33"/>
    <mergeCell ref="D33:N33"/>
    <mergeCell ref="O33:U33"/>
    <mergeCell ref="V33:AA33"/>
    <mergeCell ref="AB33:AG33"/>
    <mergeCell ref="CD33:CI33"/>
    <mergeCell ref="CJ33:CO33"/>
    <mergeCell ref="AN44:AS44"/>
    <mergeCell ref="AT44:AY44"/>
    <mergeCell ref="AZ44:BE44"/>
    <mergeCell ref="BF44:BK44"/>
    <mergeCell ref="BL44:BQ44"/>
    <mergeCell ref="BR44:BW44"/>
    <mergeCell ref="O34:U34"/>
    <mergeCell ref="V34:AA34"/>
    <mergeCell ref="AB34:AG34"/>
    <mergeCell ref="AH34:AM34"/>
    <mergeCell ref="AN34:AS34"/>
    <mergeCell ref="BX33:CC33"/>
    <mergeCell ref="AT33:AY33"/>
    <mergeCell ref="AT34:AY34"/>
    <mergeCell ref="AZ33:BE33"/>
    <mergeCell ref="BF33:BK33"/>
    <mergeCell ref="AZ34:BE34"/>
    <mergeCell ref="BF34:BK34"/>
    <mergeCell ref="BL34:BQ34"/>
    <mergeCell ref="BR34:BW34"/>
    <mergeCell ref="BX34:CC34"/>
    <mergeCell ref="CD34:CI34"/>
    <mergeCell ref="CJ34:CO34"/>
    <mergeCell ref="CP34:CU34"/>
    <mergeCell ref="O35:U35"/>
    <mergeCell ref="V35:AA35"/>
    <mergeCell ref="AB35:AG35"/>
    <mergeCell ref="AH35:AM35"/>
    <mergeCell ref="AN35:AS35"/>
    <mergeCell ref="AT35:AY35"/>
    <mergeCell ref="AZ35:BE35"/>
    <mergeCell ref="BF35:BK35"/>
    <mergeCell ref="BL35:BQ35"/>
    <mergeCell ref="BR35:BW35"/>
    <mergeCell ref="BX35:CC35"/>
    <mergeCell ref="CD35:CI35"/>
    <mergeCell ref="CJ35:CO35"/>
    <mergeCell ref="CP35:CU35"/>
    <mergeCell ref="O36:U36"/>
    <mergeCell ref="V36:AA36"/>
    <mergeCell ref="AB36:AG36"/>
    <mergeCell ref="AH36:AM36"/>
    <mergeCell ref="AN36:AS36"/>
    <mergeCell ref="AT36:AY36"/>
    <mergeCell ref="AZ36:BE36"/>
    <mergeCell ref="BF36:BK36"/>
    <mergeCell ref="BL36:BQ36"/>
    <mergeCell ref="BR36:BW36"/>
    <mergeCell ref="BX36:CC36"/>
    <mergeCell ref="CD36:CI36"/>
    <mergeCell ref="CJ36:CO36"/>
    <mergeCell ref="CP36:CU36"/>
    <mergeCell ref="O37:U37"/>
    <mergeCell ref="V37:AA37"/>
    <mergeCell ref="AB37:AG37"/>
    <mergeCell ref="AH37:AM37"/>
    <mergeCell ref="AN37:AS37"/>
    <mergeCell ref="AT37:AY37"/>
    <mergeCell ref="AZ37:BE37"/>
    <mergeCell ref="BF37:BK37"/>
    <mergeCell ref="BL37:BQ37"/>
    <mergeCell ref="BR37:BW37"/>
    <mergeCell ref="BX37:CC37"/>
    <mergeCell ref="CD37:CI37"/>
    <mergeCell ref="CJ37:CO37"/>
    <mergeCell ref="CP37:CU37"/>
    <mergeCell ref="O38:U38"/>
    <mergeCell ref="V38:AA38"/>
    <mergeCell ref="AB38:AG38"/>
    <mergeCell ref="AH38:AM38"/>
    <mergeCell ref="AN38:AS38"/>
    <mergeCell ref="AT38:AY38"/>
    <mergeCell ref="AZ38:BE38"/>
    <mergeCell ref="BF38:BK38"/>
    <mergeCell ref="BL38:BQ38"/>
    <mergeCell ref="BR38:BW38"/>
    <mergeCell ref="BX38:CC38"/>
    <mergeCell ref="CD38:CI38"/>
    <mergeCell ref="CJ38:CO38"/>
    <mergeCell ref="CP38:CU38"/>
    <mergeCell ref="O39:U39"/>
    <mergeCell ref="V39:AA39"/>
    <mergeCell ref="AB39:AG39"/>
    <mergeCell ref="AH39:AM39"/>
    <mergeCell ref="AN39:AS39"/>
    <mergeCell ref="AT39:AY39"/>
    <mergeCell ref="AZ39:BE39"/>
    <mergeCell ref="BF39:BK39"/>
    <mergeCell ref="BL39:BQ39"/>
    <mergeCell ref="BR39:BW39"/>
    <mergeCell ref="BX39:CC39"/>
    <mergeCell ref="CD39:CI39"/>
    <mergeCell ref="CJ39:CO39"/>
    <mergeCell ref="CP39:CU39"/>
    <mergeCell ref="O40:U40"/>
    <mergeCell ref="V40:AA40"/>
    <mergeCell ref="AB40:AG40"/>
    <mergeCell ref="AH40:AM40"/>
    <mergeCell ref="AN40:AS40"/>
    <mergeCell ref="AT40:AY40"/>
    <mergeCell ref="AZ40:BE40"/>
    <mergeCell ref="BF40:BK40"/>
    <mergeCell ref="BL40:BQ40"/>
    <mergeCell ref="BR40:BW40"/>
    <mergeCell ref="BX40:CC40"/>
    <mergeCell ref="CD40:CI40"/>
    <mergeCell ref="CJ40:CO40"/>
    <mergeCell ref="CP40:CU40"/>
    <mergeCell ref="O41:U41"/>
    <mergeCell ref="V41:AA41"/>
    <mergeCell ref="AB41:AG41"/>
    <mergeCell ref="AH41:AM41"/>
    <mergeCell ref="AN41:AS41"/>
    <mergeCell ref="AT41:AY41"/>
    <mergeCell ref="AZ41:BE41"/>
    <mergeCell ref="BF41:BK41"/>
    <mergeCell ref="BL41:BQ41"/>
    <mergeCell ref="BR41:BW41"/>
    <mergeCell ref="BX41:CC41"/>
    <mergeCell ref="CD41:CI41"/>
    <mergeCell ref="CJ41:CO41"/>
    <mergeCell ref="CP41:CU41"/>
    <mergeCell ref="O42:U42"/>
    <mergeCell ref="V42:AA42"/>
    <mergeCell ref="AB42:AG42"/>
    <mergeCell ref="AH42:AM42"/>
    <mergeCell ref="AN42:AS42"/>
    <mergeCell ref="AT42:AY42"/>
    <mergeCell ref="AZ42:BE42"/>
    <mergeCell ref="BF42:BK42"/>
    <mergeCell ref="BL42:BQ42"/>
    <mergeCell ref="BR42:BW42"/>
    <mergeCell ref="BX42:CC42"/>
    <mergeCell ref="CD42:CI42"/>
    <mergeCell ref="CJ42:CO42"/>
    <mergeCell ref="CP42:CU42"/>
    <mergeCell ref="O43:U43"/>
    <mergeCell ref="V43:AA43"/>
    <mergeCell ref="AB43:AG43"/>
    <mergeCell ref="AH43:AM43"/>
    <mergeCell ref="AN43:AS43"/>
    <mergeCell ref="AT43:AY43"/>
    <mergeCell ref="AZ43:BE43"/>
    <mergeCell ref="BF43:BK43"/>
    <mergeCell ref="BL43:BQ43"/>
    <mergeCell ref="BR43:BW43"/>
    <mergeCell ref="BX43:CC43"/>
    <mergeCell ref="CD43:CI43"/>
    <mergeCell ref="CJ43:CO43"/>
    <mergeCell ref="CP43:CU43"/>
    <mergeCell ref="A35:C35"/>
    <mergeCell ref="D35:N35"/>
    <mergeCell ref="D34:N34"/>
    <mergeCell ref="A36:C36"/>
    <mergeCell ref="D36:N36"/>
    <mergeCell ref="A37:C37"/>
    <mergeCell ref="D37:N37"/>
    <mergeCell ref="A34:C34"/>
    <mergeCell ref="A38:C38"/>
    <mergeCell ref="D38:N38"/>
    <mergeCell ref="A39:C39"/>
    <mergeCell ref="D39:N39"/>
    <mergeCell ref="A40:C40"/>
    <mergeCell ref="D40:N40"/>
    <mergeCell ref="O44:U44"/>
    <mergeCell ref="V44:AA44"/>
    <mergeCell ref="AB44:AG44"/>
    <mergeCell ref="AH44:AM44"/>
    <mergeCell ref="A41:C41"/>
    <mergeCell ref="D41:N41"/>
    <mergeCell ref="A42:C42"/>
    <mergeCell ref="D42:N42"/>
    <mergeCell ref="A43:C43"/>
    <mergeCell ref="D43:N43"/>
    <mergeCell ref="BX44:CC44"/>
    <mergeCell ref="CD44:CI44"/>
    <mergeCell ref="CJ44:CO44"/>
    <mergeCell ref="CP44:CU44"/>
    <mergeCell ref="O45:U45"/>
    <mergeCell ref="V45:AA45"/>
    <mergeCell ref="AB45:AG45"/>
    <mergeCell ref="AH45:AM45"/>
    <mergeCell ref="AN45:AS45"/>
    <mergeCell ref="AT45:AY45"/>
    <mergeCell ref="AZ45:BE45"/>
    <mergeCell ref="BF45:BK45"/>
    <mergeCell ref="BL45:BQ45"/>
    <mergeCell ref="BR45:BW45"/>
    <mergeCell ref="BX45:CC45"/>
    <mergeCell ref="CD45:CI45"/>
    <mergeCell ref="CJ45:CO45"/>
    <mergeCell ref="CP45:CU45"/>
    <mergeCell ref="O46:U46"/>
    <mergeCell ref="V46:AA46"/>
    <mergeCell ref="AB46:AG46"/>
    <mergeCell ref="AH46:AM46"/>
    <mergeCell ref="AN46:AS46"/>
    <mergeCell ref="AT46:AY46"/>
    <mergeCell ref="AZ46:BE46"/>
    <mergeCell ref="BF46:BK46"/>
    <mergeCell ref="BL46:BQ46"/>
    <mergeCell ref="BR46:BW46"/>
    <mergeCell ref="BX46:CC46"/>
    <mergeCell ref="CD46:CI46"/>
    <mergeCell ref="CJ46:CO46"/>
    <mergeCell ref="CP46:CU46"/>
    <mergeCell ref="AZ49:BE49"/>
    <mergeCell ref="BF49:BK49"/>
    <mergeCell ref="BL49:BQ49"/>
    <mergeCell ref="O49:U49"/>
    <mergeCell ref="V49:AA49"/>
    <mergeCell ref="AB49:AG49"/>
    <mergeCell ref="AH49:AM49"/>
    <mergeCell ref="AN49:AS49"/>
    <mergeCell ref="AT49:AY49"/>
    <mergeCell ref="CD50:CI50"/>
    <mergeCell ref="CJ50:CO50"/>
    <mergeCell ref="CP50:CU50"/>
    <mergeCell ref="CJ49:CO49"/>
    <mergeCell ref="CP49:CU49"/>
    <mergeCell ref="BR49:BW49"/>
    <mergeCell ref="BX49:CC49"/>
    <mergeCell ref="CD49:CI49"/>
    <mergeCell ref="V51:AA51"/>
    <mergeCell ref="AB51:AG51"/>
    <mergeCell ref="AH51:AM51"/>
    <mergeCell ref="AT51:AY51"/>
    <mergeCell ref="BL50:BQ50"/>
    <mergeCell ref="V50:AA50"/>
    <mergeCell ref="AB50:AG50"/>
    <mergeCell ref="AH50:AM50"/>
    <mergeCell ref="AT50:AY50"/>
    <mergeCell ref="AZ50:BE50"/>
    <mergeCell ref="D49:N49"/>
    <mergeCell ref="D51:N51"/>
    <mergeCell ref="CJ51:CO51"/>
    <mergeCell ref="CP51:CU51"/>
    <mergeCell ref="BR51:BW51"/>
    <mergeCell ref="BX51:CC51"/>
    <mergeCell ref="CD51:CI51"/>
    <mergeCell ref="AZ51:BE51"/>
    <mergeCell ref="BF51:BK51"/>
    <mergeCell ref="BL51:BQ51"/>
    <mergeCell ref="O50:U50"/>
    <mergeCell ref="O51:U51"/>
    <mergeCell ref="A50:C50"/>
    <mergeCell ref="D50:N50"/>
    <mergeCell ref="A51:C51"/>
    <mergeCell ref="A45:C45"/>
    <mergeCell ref="D45:N45"/>
    <mergeCell ref="A46:C46"/>
    <mergeCell ref="D46:N46"/>
    <mergeCell ref="A49:C49"/>
    <mergeCell ref="CJ58:CO58"/>
    <mergeCell ref="CP58:CU58"/>
    <mergeCell ref="O58:U58"/>
    <mergeCell ref="V58:AA58"/>
    <mergeCell ref="AB58:AG58"/>
    <mergeCell ref="AH58:AM58"/>
    <mergeCell ref="AN58:AS58"/>
    <mergeCell ref="AT58:AY58"/>
    <mergeCell ref="AZ58:BE58"/>
    <mergeCell ref="BF58:BK58"/>
    <mergeCell ref="AZ18:BE18"/>
    <mergeCell ref="BF17:BK17"/>
    <mergeCell ref="BF18:BK18"/>
    <mergeCell ref="BR58:BW58"/>
    <mergeCell ref="BX58:CC58"/>
    <mergeCell ref="CD58:CI58"/>
    <mergeCell ref="BL58:BQ58"/>
    <mergeCell ref="BR50:BW50"/>
    <mergeCell ref="BX50:CC50"/>
    <mergeCell ref="BF50:BK50"/>
    <mergeCell ref="CJ47:CO47"/>
    <mergeCell ref="CP47:CU47"/>
    <mergeCell ref="BR48:BW48"/>
    <mergeCell ref="BX48:CC48"/>
    <mergeCell ref="CD48:CI48"/>
    <mergeCell ref="CJ48:CO48"/>
    <mergeCell ref="CP48:CU48"/>
    <mergeCell ref="A59:C59"/>
    <mergeCell ref="A60:C60"/>
    <mergeCell ref="A61:C61"/>
    <mergeCell ref="A62:C62"/>
    <mergeCell ref="A58:N58"/>
    <mergeCell ref="CD47:CI47"/>
    <mergeCell ref="AT48:AY48"/>
    <mergeCell ref="AZ48:BE48"/>
    <mergeCell ref="BF48:BK48"/>
    <mergeCell ref="BL48:BQ48"/>
    <mergeCell ref="A63:C63"/>
    <mergeCell ref="A64:C64"/>
    <mergeCell ref="A65:C65"/>
    <mergeCell ref="A66:C66"/>
    <mergeCell ref="O59:U59"/>
    <mergeCell ref="V59:AA59"/>
    <mergeCell ref="O60:U60"/>
    <mergeCell ref="V60:AA60"/>
    <mergeCell ref="O61:U61"/>
    <mergeCell ref="V61:AA61"/>
    <mergeCell ref="AB59:AG59"/>
    <mergeCell ref="AH59:AM59"/>
    <mergeCell ref="AN59:AS59"/>
    <mergeCell ref="AT59:AY59"/>
    <mergeCell ref="AZ59:BE59"/>
    <mergeCell ref="BF59:BK59"/>
    <mergeCell ref="BL59:BQ59"/>
    <mergeCell ref="BR59:BW59"/>
    <mergeCell ref="BX59:CC59"/>
    <mergeCell ref="CD59:CI59"/>
    <mergeCell ref="CJ59:CO59"/>
    <mergeCell ref="CP59:CU59"/>
    <mergeCell ref="AB60:AG60"/>
    <mergeCell ref="AH60:AM60"/>
    <mergeCell ref="AN60:AS60"/>
    <mergeCell ref="AT60:AY60"/>
    <mergeCell ref="AZ60:BE60"/>
    <mergeCell ref="BF60:BK60"/>
    <mergeCell ref="BL60:BQ60"/>
    <mergeCell ref="BR60:BW60"/>
    <mergeCell ref="BX60:CC60"/>
    <mergeCell ref="CD60:CI60"/>
    <mergeCell ref="CJ60:CO60"/>
    <mergeCell ref="CP60:CU60"/>
    <mergeCell ref="AB61:AG61"/>
    <mergeCell ref="AH61:AM61"/>
    <mergeCell ref="AN61:AS61"/>
    <mergeCell ref="AT61:AY61"/>
    <mergeCell ref="AZ61:BE61"/>
    <mergeCell ref="BF61:BK61"/>
    <mergeCell ref="BL61:BQ61"/>
    <mergeCell ref="BR61:BW61"/>
    <mergeCell ref="BX61:CC61"/>
    <mergeCell ref="CD61:CI61"/>
    <mergeCell ref="CJ61:CO61"/>
    <mergeCell ref="CP61:CU61"/>
    <mergeCell ref="O62:U62"/>
    <mergeCell ref="V62:AA62"/>
    <mergeCell ref="AB62:AG62"/>
    <mergeCell ref="AH62:AM62"/>
    <mergeCell ref="AN62:AS62"/>
    <mergeCell ref="AT62:AY62"/>
    <mergeCell ref="AZ62:BE62"/>
    <mergeCell ref="BF62:BK62"/>
    <mergeCell ref="BL62:BQ62"/>
    <mergeCell ref="BR62:BW62"/>
    <mergeCell ref="BX62:CC62"/>
    <mergeCell ref="CD62:CI62"/>
    <mergeCell ref="CJ62:CO62"/>
    <mergeCell ref="CP62:CU62"/>
    <mergeCell ref="O63:U63"/>
    <mergeCell ref="V63:AA63"/>
    <mergeCell ref="AB63:AG63"/>
    <mergeCell ref="AH63:AM63"/>
    <mergeCell ref="AN63:AS63"/>
    <mergeCell ref="AT63:AY63"/>
    <mergeCell ref="AZ63:BE63"/>
    <mergeCell ref="BF63:BK63"/>
    <mergeCell ref="BL63:BQ63"/>
    <mergeCell ref="BR63:BW63"/>
    <mergeCell ref="BX63:CC63"/>
    <mergeCell ref="CD63:CI63"/>
    <mergeCell ref="CJ63:CO63"/>
    <mergeCell ref="CP63:CU63"/>
    <mergeCell ref="O64:U64"/>
    <mergeCell ref="V64:AA64"/>
    <mergeCell ref="AB64:AG64"/>
    <mergeCell ref="AH64:AM64"/>
    <mergeCell ref="AN64:AS64"/>
    <mergeCell ref="AT64:AY64"/>
    <mergeCell ref="AZ64:BE64"/>
    <mergeCell ref="BF64:BK64"/>
    <mergeCell ref="BL64:BQ64"/>
    <mergeCell ref="BR64:BW64"/>
    <mergeCell ref="BX64:CC64"/>
    <mergeCell ref="CD64:CI64"/>
    <mergeCell ref="AB65:AG65"/>
    <mergeCell ref="AH65:AM65"/>
    <mergeCell ref="AN65:AS65"/>
    <mergeCell ref="AT65:AY65"/>
    <mergeCell ref="AZ65:BE65"/>
    <mergeCell ref="BF65:BK65"/>
    <mergeCell ref="BX65:CC65"/>
    <mergeCell ref="CD65:CI65"/>
    <mergeCell ref="CJ65:CO65"/>
    <mergeCell ref="CP65:CU65"/>
    <mergeCell ref="CJ64:CO64"/>
    <mergeCell ref="CP64:CU64"/>
    <mergeCell ref="O65:U65"/>
    <mergeCell ref="V65:AA65"/>
    <mergeCell ref="BX66:CC66"/>
    <mergeCell ref="CD66:CI66"/>
    <mergeCell ref="O66:U66"/>
    <mergeCell ref="V66:AA66"/>
    <mergeCell ref="AB66:AG66"/>
    <mergeCell ref="AH66:AM66"/>
    <mergeCell ref="AN66:AS66"/>
    <mergeCell ref="AT66:AY66"/>
    <mergeCell ref="AZ66:BE66"/>
    <mergeCell ref="BF66:BK66"/>
    <mergeCell ref="BL66:BQ66"/>
    <mergeCell ref="BR66:BW66"/>
    <mergeCell ref="BL65:BQ65"/>
    <mergeCell ref="BR65:BW65"/>
    <mergeCell ref="CJ66:CO66"/>
    <mergeCell ref="CP66:CU66"/>
    <mergeCell ref="D59:N59"/>
    <mergeCell ref="D60:N60"/>
    <mergeCell ref="D61:N61"/>
    <mergeCell ref="D62:N62"/>
    <mergeCell ref="D63:N63"/>
    <mergeCell ref="D64:N64"/>
    <mergeCell ref="D65:N65"/>
    <mergeCell ref="D66:N66"/>
    <mergeCell ref="AT47:AY47"/>
    <mergeCell ref="AZ47:BE47"/>
    <mergeCell ref="BF47:BK47"/>
    <mergeCell ref="BL47:BQ47"/>
    <mergeCell ref="BR47:BW47"/>
    <mergeCell ref="BX47:CC47"/>
    <mergeCell ref="O47:U47"/>
    <mergeCell ref="V47:AA47"/>
    <mergeCell ref="AB47:AG47"/>
    <mergeCell ref="AH47:AM47"/>
    <mergeCell ref="AN47:AS47"/>
    <mergeCell ref="O48:U48"/>
    <mergeCell ref="V48:AA48"/>
    <mergeCell ref="AB48:AG48"/>
    <mergeCell ref="AH48:AM48"/>
    <mergeCell ref="AN48:AS48"/>
    <mergeCell ref="A17:C17"/>
    <mergeCell ref="A18:C18"/>
    <mergeCell ref="D17:N17"/>
    <mergeCell ref="D18:N18"/>
    <mergeCell ref="A47:C47"/>
    <mergeCell ref="A48:C48"/>
    <mergeCell ref="D47:N47"/>
    <mergeCell ref="D48:N48"/>
    <mergeCell ref="A44:C44"/>
    <mergeCell ref="D44:N44"/>
    <mergeCell ref="O17:U17"/>
    <mergeCell ref="O18:U18"/>
    <mergeCell ref="V17:AA17"/>
    <mergeCell ref="V18:AA18"/>
    <mergeCell ref="AB17:AG17"/>
    <mergeCell ref="AB18:AG18"/>
    <mergeCell ref="AH17:AM17"/>
    <mergeCell ref="AH18:AM18"/>
    <mergeCell ref="AT17:AY17"/>
    <mergeCell ref="BL17:BQ17"/>
    <mergeCell ref="BR17:BW17"/>
    <mergeCell ref="BX17:CC17"/>
    <mergeCell ref="AT18:AY18"/>
    <mergeCell ref="AN17:AS17"/>
    <mergeCell ref="AN18:AS18"/>
    <mergeCell ref="AZ17:BE17"/>
    <mergeCell ref="CD17:CI17"/>
    <mergeCell ref="CJ17:CO17"/>
    <mergeCell ref="CP17:CU17"/>
    <mergeCell ref="BL18:BQ18"/>
    <mergeCell ref="BR18:BW18"/>
    <mergeCell ref="BX18:CC18"/>
    <mergeCell ref="CD18:CI18"/>
    <mergeCell ref="CJ18:CO18"/>
    <mergeCell ref="CP18:CU18"/>
  </mergeCells>
  <dataValidations count="1">
    <dataValidation type="decimal" allowBlank="1" showErrorMessage="1" errorTitle="Ошибка" error="Допускается ввод только неотрицательных чисел!" sqref="AN50:AN57 AN17:AN32 BF50:BF57 BF17:BF32 AZ17:AZ32 AZ50:AZ5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Федорова Анастасия Александровна</cp:lastModifiedBy>
  <cp:lastPrinted>2015-05-12T03:40:24Z</cp:lastPrinted>
  <dcterms:created xsi:type="dcterms:W3CDTF">2004-09-19T06:34:55Z</dcterms:created>
  <dcterms:modified xsi:type="dcterms:W3CDTF">2015-10-08T08:51:39Z</dcterms:modified>
  <cp:category/>
  <cp:version/>
  <cp:contentType/>
  <cp:contentStatus/>
</cp:coreProperties>
</file>